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98" firstSheet="31" activeTab="38"/>
  </bookViews>
  <sheets>
    <sheet name="USPEH OPOVO" sheetId="1" r:id="rId1"/>
    <sheet name="VLADANJE OPOVO" sheetId="2" r:id="rId2"/>
    <sheet name="VASP DISC MERE OPOVO" sheetId="3" r:id="rId3"/>
    <sheet name="NEDOVOLJNE OCENE OPOVO" sheetId="4" r:id="rId4"/>
    <sheet name="NEDOVOLJNE PO PREDMETIMA OPOVO" sheetId="5" r:id="rId5"/>
    <sheet name="IZOSTANCI OPOVO" sheetId="6" r:id="rId6"/>
    <sheet name="REALIZACIJA NASTAVE OPOVO" sheetId="7" r:id="rId7"/>
    <sheet name="IZBORNA OPOVO" sheetId="8" r:id="rId8"/>
    <sheet name="USPEH SEFKERIN" sheetId="9" r:id="rId9"/>
    <sheet name="VLADANJE SEFKERIN" sheetId="10" r:id="rId10"/>
    <sheet name="VASP DISC MERE SEF" sheetId="11" r:id="rId11"/>
    <sheet name="NEDOVOLJNE OCENE SEFKERIN" sheetId="12" r:id="rId12"/>
    <sheet name="NEDOVOLJNE PO PREDMETIMA SEFKER" sheetId="13" r:id="rId13"/>
    <sheet name="IZOSTANCI SEFKERIN" sheetId="14" r:id="rId14"/>
    <sheet name="REALIZACIJA NASTAVE SEFKERIN" sheetId="15" r:id="rId15"/>
    <sheet name="IZBORNA SEFKERIN" sheetId="16" r:id="rId16"/>
    <sheet name="USPEH SAKULE" sheetId="17" r:id="rId17"/>
    <sheet name="VLADANJE SAKULE" sheetId="18" r:id="rId18"/>
    <sheet name="VASP DISC MERE SAKULE" sheetId="19" r:id="rId19"/>
    <sheet name="NEDOVOLJNE OCENE SAKULE" sheetId="20" r:id="rId20"/>
    <sheet name="NEDOVOLJNE PO PREDMETIMA SAKULE" sheetId="21" r:id="rId21"/>
    <sheet name="IZOSTANCI SAKULE" sheetId="22" r:id="rId22"/>
    <sheet name="REALIZACIJA NASTAVE SAKULE" sheetId="23" r:id="rId23"/>
    <sheet name="IZBORNA SAKULE" sheetId="24" r:id="rId24"/>
    <sheet name="USPEH BARANDA" sheetId="25" r:id="rId25"/>
    <sheet name="VLADANJE BARANDA" sheetId="26" r:id="rId26"/>
    <sheet name="VASP DISC MERE BARANDA" sheetId="27" r:id="rId27"/>
    <sheet name="NEDOVOLJNE OCENE BARANDA" sheetId="28" r:id="rId28"/>
    <sheet name="NEDOVOLJNE PO PREDMETIMA BARAND" sheetId="29" r:id="rId29"/>
    <sheet name="IZOSTANCI BARANDA" sheetId="30" r:id="rId30"/>
    <sheet name="REALIZACIJA NASTAVE BARANDA" sheetId="31" r:id="rId31"/>
    <sheet name="IZBORNA BARANDA" sheetId="32" r:id="rId32"/>
    <sheet name="USPEH" sheetId="33" r:id="rId33"/>
    <sheet name="VLADANJE" sheetId="34" r:id="rId34"/>
    <sheet name="VASP DISC MERE" sheetId="35" r:id="rId35"/>
    <sheet name="NEDOVOLJNE OCENE" sheetId="36" r:id="rId36"/>
    <sheet name="NEDOVOLJNE PO PREDMETIMA" sheetId="37" r:id="rId37"/>
    <sheet name="IZOSTANCI" sheetId="38" r:id="rId38"/>
    <sheet name="REALIZACIJA NASTAVE" sheetId="39" r:id="rId39"/>
    <sheet name="IZBORNA" sheetId="40" r:id="rId40"/>
  </sheets>
  <definedNames>
    <definedName name="_xlnm.Print_Area" localSheetId="5">'IZOSTANCI OPOVO'!$A:$IV</definedName>
    <definedName name="_xlnm.Print_Area" localSheetId="3">'NEDOVOLJNE OCENE OPOVO'!$A:$IV</definedName>
    <definedName name="_xlnm.Print_Area" localSheetId="38">'REALIZACIJA NASTAVE'!$A$1:$O$34</definedName>
  </definedNames>
  <calcPr fullCalcOnLoad="1"/>
</workbook>
</file>

<file path=xl/sharedStrings.xml><?xml version="1.0" encoding="utf-8"?>
<sst xmlns="http://schemas.openxmlformats.org/spreadsheetml/2006/main" count="2054" uniqueCount="179">
  <si>
    <t>OPOVO</t>
  </si>
  <si>
    <t>BROJ U^ENIKA</t>
  </si>
  <si>
    <t>USPEH</t>
  </si>
  <si>
    <t>razred</t>
  </si>
  <si>
    <t>izbeglice</t>
  </si>
  <si>
    <t>prognani</t>
  </si>
  <si>
    <t>nepoha|a~i i neoceweni</t>
  </si>
  <si>
    <t>neoceweni f.v.</t>
  </si>
  <si>
    <t>pozitivan</t>
  </si>
  <si>
    <t>%</t>
  </si>
  <si>
    <t>odli~an</t>
  </si>
  <si>
    <t>vrlo dobar</t>
  </si>
  <si>
    <t>dobar</t>
  </si>
  <si>
    <t>dovoqan</t>
  </si>
  <si>
    <t>SPEC.</t>
  </si>
  <si>
    <t>I-1</t>
  </si>
  <si>
    <t>I-2</t>
  </si>
  <si>
    <t>II-1</t>
  </si>
  <si>
    <t>II-2</t>
  </si>
  <si>
    <t>III-1</t>
  </si>
  <si>
    <t>III-2</t>
  </si>
  <si>
    <t>III-3</t>
  </si>
  <si>
    <t>IV-1</t>
  </si>
  <si>
    <t>IV-2</t>
  </si>
  <si>
    <t>IV-3</t>
  </si>
  <si>
    <t>I-IV</t>
  </si>
  <si>
    <t>V-1</t>
  </si>
  <si>
    <t>V-2</t>
  </si>
  <si>
    <t>V-3</t>
  </si>
  <si>
    <t>VI-1</t>
  </si>
  <si>
    <t>VI-2</t>
  </si>
  <si>
    <t>VI-3</t>
  </si>
  <si>
    <t>VII-1</t>
  </si>
  <si>
    <t>VII-2</t>
  </si>
  <si>
    <t>VIII-1</t>
  </si>
  <si>
    <t>VIII-2</t>
  </si>
  <si>
    <t>V-VIII</t>
  </si>
  <si>
    <t>I-VIII</t>
  </si>
  <si>
    <t>S.OC.</t>
  </si>
  <si>
    <t>ukupan</t>
  </si>
  <si>
    <t>srpski</t>
  </si>
  <si>
    <t>ruski</t>
  </si>
  <si>
    <t>engleski</t>
  </si>
  <si>
    <t>matematika</t>
  </si>
  <si>
    <t>istorija</t>
  </si>
  <si>
    <t>geografija</t>
  </si>
  <si>
    <t>biologija</t>
  </si>
  <si>
    <t>fizika</t>
  </si>
  <si>
    <t>hemija</t>
  </si>
  <si>
    <t>to</t>
  </si>
  <si>
    <t>muzi~ko</t>
  </si>
  <si>
    <t>fizi~ko</t>
  </si>
  <si>
    <t>SVEGA</t>
  </si>
  <si>
    <t>^OS</t>
  </si>
  <si>
    <t>^OZ</t>
  </si>
  <si>
    <t>dopunska</t>
  </si>
  <si>
    <t>dodatna</t>
  </si>
  <si>
    <t>dru{tveno koristan rad</t>
  </si>
  <si>
    <t>sportska aktivnost</t>
  </si>
  <si>
    <t>hor i orkestar</t>
  </si>
  <si>
    <t>korektivno pedago{ki rad</t>
  </si>
  <si>
    <t>slobodne aktivnosti</t>
  </si>
  <si>
    <t>redovna nastava planirana</t>
  </si>
  <si>
    <t>redovna nastava realizovana</t>
  </si>
  <si>
    <t>mawe</t>
  </si>
  <si>
    <t>vi{e</t>
  </si>
  <si>
    <t>sa nedovoqnim ocenama</t>
  </si>
  <si>
    <t>UKUPAN BROJ U^ENIKA</t>
  </si>
  <si>
    <t>broj u~enika</t>
  </si>
  <si>
    <t>opravdani</t>
  </si>
  <si>
    <t>neopravdani</t>
  </si>
  <si>
    <t>ukupno</t>
  </si>
  <si>
    <t>prosek po u~eniku</t>
  </si>
  <si>
    <t>broj ~asova</t>
  </si>
  <si>
    <t>realizovano</t>
  </si>
  <si>
    <t>informatika</t>
  </si>
  <si>
    <t>prevodi se</t>
  </si>
  <si>
    <t>zavr{ava razred</t>
  </si>
  <si>
    <t>VII-3</t>
  </si>
  <si>
    <t>BROJ U^ENIKA SA NEDOVOQNIM OCENAMA</t>
  </si>
  <si>
    <t>sa 1.nedovoqnom</t>
  </si>
  <si>
    <t>sa 2.nedovoqne</t>
  </si>
  <si>
    <t>sa 3.nedovoqne</t>
  </si>
  <si>
    <t>sa 4.nedovoqne</t>
  </si>
  <si>
    <t>sa 5 i vi{e nedovoqnih</t>
  </si>
  <si>
    <t>I-3</t>
  </si>
  <si>
    <t>II-3</t>
  </si>
  <si>
    <t>VIII-3</t>
  </si>
  <si>
    <t>broj u~enika bez izostanaka</t>
  </si>
  <si>
    <t>verska</t>
  </si>
  <si>
    <t>gra|ansko</t>
  </si>
  <si>
    <t>primerno</t>
  </si>
  <si>
    <t>vrlo dobro</t>
  </si>
  <si>
    <t>dobro</t>
  </si>
  <si>
    <t>zadovoqavaju}e</t>
  </si>
  <si>
    <t>nezadovoqa-vaju}e</t>
  </si>
  <si>
    <t>VLADAWE</t>
  </si>
  <si>
    <t>SEFKERIN</t>
  </si>
  <si>
    <t>SAKULE</t>
  </si>
  <si>
    <t>BARANDA</t>
  </si>
  <si>
    <t>I</t>
  </si>
  <si>
    <t>II</t>
  </si>
  <si>
    <t>III</t>
  </si>
  <si>
    <t>IV</t>
  </si>
  <si>
    <t>V</t>
  </si>
  <si>
    <t>VI</t>
  </si>
  <si>
    <t>VII</t>
  </si>
  <si>
    <t>VIII</t>
  </si>
  <si>
    <t>narodna tradicija</t>
  </si>
  <si>
    <t>~uvari prirode</t>
  </si>
  <si>
    <t>svet oko nas</t>
  </si>
  <si>
    <t>neoceweni</t>
  </si>
  <si>
    <t>lepo pisawe</t>
  </si>
  <si>
    <t>izabrani sport</t>
  </si>
  <si>
    <t>opomena odeqewskog stare{ine</t>
  </si>
  <si>
    <t>Ukor odeqewskog stare{ine</t>
  </si>
  <si>
    <t>Ukor odeqewskog ve}a</t>
  </si>
  <si>
    <t>Ukor direktora</t>
  </si>
  <si>
    <t>Strogi ukor nastavni~kog ve}a</t>
  </si>
  <si>
    <t>I-5</t>
  </si>
  <si>
    <t>II-5</t>
  </si>
  <si>
    <t>III-5</t>
  </si>
  <si>
    <t>IV-5</t>
  </si>
  <si>
    <t>V-5</t>
  </si>
  <si>
    <t>VI-5</t>
  </si>
  <si>
    <t>VII-5</t>
  </si>
  <si>
    <t>VII-6</t>
  </si>
  <si>
    <t>VIII-5</t>
  </si>
  <si>
    <t>I-4</t>
  </si>
  <si>
    <t>II-4</t>
  </si>
  <si>
    <t>III-4</t>
  </si>
  <si>
    <t>IV-4</t>
  </si>
  <si>
    <t>V-4</t>
  </si>
  <si>
    <t>VI-4</t>
  </si>
  <si>
    <t>VII-4</t>
  </si>
  <si>
    <t>VIII-4</t>
  </si>
  <si>
    <t>SO 2</t>
  </si>
  <si>
    <t>SO 3</t>
  </si>
  <si>
    <t>(kumulativno od po~etka {kolske godine)</t>
  </si>
  <si>
    <t>V-6</t>
  </si>
  <si>
    <t>VI-6</t>
  </si>
  <si>
    <t>VIII-6</t>
  </si>
  <si>
    <t>Opomena odeqewskog stare{ine</t>
  </si>
  <si>
    <t>od ig. do ra~unara</t>
  </si>
  <si>
    <t>hor</t>
  </si>
  <si>
    <t>* 1. razred uspe{ni</t>
  </si>
  <si>
    <t>pozitivan *</t>
  </si>
  <si>
    <t>sa nedovoqnim ocenama *</t>
  </si>
  <si>
    <t>* 1. razred - nisu u potpunosti savladali gradivo</t>
  </si>
  <si>
    <t>СПЕЦ.</t>
  </si>
  <si>
    <t>СО 2</t>
  </si>
  <si>
    <t>СО-3</t>
  </si>
  <si>
    <t>СО-2</t>
  </si>
  <si>
    <t>SO-3</t>
  </si>
  <si>
    <t>SO-1</t>
  </si>
  <si>
    <t>orkestar</t>
  </si>
  <si>
    <t>I-6</t>
  </si>
  <si>
    <t>likovno</t>
  </si>
  <si>
    <t>priroda i dru{tvo</t>
  </si>
  <si>
    <t>VIII-7</t>
  </si>
  <si>
    <t>II-6</t>
  </si>
  <si>
    <t>verska katoli~ka</t>
  </si>
  <si>
    <t>SO-2</t>
  </si>
  <si>
    <t>III-6</t>
  </si>
  <si>
    <t>I-7</t>
  </si>
  <si>
    <t>VI-7</t>
  </si>
  <si>
    <t>IV-6</t>
  </si>
  <si>
    <t>II-7</t>
  </si>
  <si>
    <t>III-7</t>
  </si>
  <si>
    <t>IV-7</t>
  </si>
  <si>
    <t>USPEH U^ENIKA NA KRAJU DRUGOG POLUGODI[TA [KOLSKE 2015/16. GODINE</t>
  </si>
  <si>
    <t>VLADAWE NA KRAJU DRUGOG POLUGODI[TA [KOLSKE 2015/16. GODINE</t>
  </si>
  <si>
    <t>VASPITNO DISCIPLINSKE MERE NA KRAJU DRUGOG POLUGODI[TA [KOLSKE 2015/16. GODINE</t>
  </si>
  <si>
    <t>PREGLED U^ENIKA SA NEDOVOQNIM OCENAMA NA KRAJU DRUGOG POLUGODI[TA [KOLSKE 2015/16. GODINE</t>
  </si>
  <si>
    <t>NEDOVOQNE OCENE PO PREDMETIMA
NA KRAJU DRUGOG POLUGODI[TA [KOLSKE 2015/16. GODINE</t>
  </si>
  <si>
    <t>PREGLED IZOSTANAKA
NA KRAJU DRUGOG POLUGODI[TA [KOLSKE 2015/16. GODINE</t>
  </si>
  <si>
    <t>REALIZACIJA NASTAVE NA KRAJU DRUGOG POLUGODI[TA [KOLSKE 2015/16. GODINE</t>
  </si>
  <si>
    <t>REALIZACIJA IZBORNE NASTAVE NA KRAJU DRUGOG POLUGODI[TA [KOLSKE 2015/16. GODINE</t>
  </si>
  <si>
    <t>REALIZACIJA NASTAVE NA KRAJU TRE]EG DRUGOG POLUGODI[TA 2015/16. GODINE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</si>
</sst>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6">
    <font>
      <sz val="12"/>
      <name val="Bodoni Cirilica"/>
      <family val="0"/>
    </font>
    <font>
      <b/>
      <sz val="10"/>
      <name val="Bodoni Cirilica"/>
      <family val="2"/>
    </font>
    <font>
      <sz val="10"/>
      <name val="Bodoni Cirilica"/>
      <family val="2"/>
    </font>
    <font>
      <b/>
      <sz val="9"/>
      <name val="Bodoni Cirilica"/>
      <family val="2"/>
    </font>
    <font>
      <b/>
      <sz val="10"/>
      <name val="Arial"/>
      <family val="2"/>
    </font>
    <font>
      <b/>
      <sz val="12"/>
      <name val="Bodoni Cirilica"/>
      <family val="2"/>
    </font>
    <font>
      <sz val="9"/>
      <name val="Bodoni Cirilica"/>
      <family val="2"/>
    </font>
    <font>
      <sz val="8"/>
      <name val="Bodoni Cirilica"/>
      <family val="2"/>
    </font>
    <font>
      <b/>
      <sz val="8"/>
      <name val="Bodoni Cirilica"/>
      <family val="2"/>
    </font>
    <font>
      <b/>
      <sz val="11"/>
      <name val="Bodoni Cirilica"/>
      <family val="2"/>
    </font>
    <font>
      <sz val="12"/>
      <color indexed="10"/>
      <name val="Bodoni Cirilica"/>
      <family val="2"/>
    </font>
    <font>
      <sz val="12"/>
      <color indexed="14"/>
      <name val="Bodoni Cirilica"/>
      <family val="2"/>
    </font>
    <font>
      <sz val="12"/>
      <color indexed="17"/>
      <name val="Bodoni Cirilica"/>
      <family val="2"/>
    </font>
    <font>
      <sz val="10"/>
      <color indexed="10"/>
      <name val="Bodoni Cirilic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2"/>
      <name val="Bodoni Cirilica"/>
      <family val="2"/>
    </font>
    <font>
      <sz val="12"/>
      <color indexed="57"/>
      <name val="Bodoni Cirilica"/>
      <family val="2"/>
    </font>
    <font>
      <sz val="12"/>
      <color indexed="53"/>
      <name val="Bodoni Ciril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Bodoni Cirilica"/>
      <family val="0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2"/>
      <color indexed="12"/>
      <name val="Bodoni Cirilic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14" fillId="0" borderId="3" applyNumberFormat="0" applyFill="0" applyAlignment="0" applyProtection="0"/>
    <xf numFmtId="0" fontId="28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8" borderId="0" applyNumberFormat="0" applyBorder="0" applyAlignment="0" applyProtection="0"/>
    <xf numFmtId="0" fontId="0" fillId="4" borderId="7" applyNumberFormat="0" applyFont="0" applyAlignment="0" applyProtection="0"/>
    <xf numFmtId="0" fontId="33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18" borderId="22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/>
    </xf>
    <xf numFmtId="0" fontId="5" fillId="17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2" fontId="5" fillId="17" borderId="23" xfId="0" applyNumberFormat="1" applyFont="1" applyFill="1" applyBorder="1" applyAlignment="1">
      <alignment horizontal="center" vertical="center"/>
    </xf>
    <xf numFmtId="0" fontId="1" fillId="17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2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5" fillId="18" borderId="2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5" fillId="17" borderId="20" xfId="0" applyNumberFormat="1" applyFont="1" applyFill="1" applyBorder="1" applyAlignment="1">
      <alignment horizontal="center" vertical="center"/>
    </xf>
    <xf numFmtId="0" fontId="5" fillId="18" borderId="28" xfId="0" applyNumberFormat="1" applyFont="1" applyFill="1" applyBorder="1" applyAlignment="1">
      <alignment horizontal="center" vertical="center"/>
    </xf>
    <xf numFmtId="0" fontId="5" fillId="18" borderId="28" xfId="0" applyFont="1" applyFill="1" applyBorder="1" applyAlignment="1">
      <alignment horizontal="center" vertical="center"/>
    </xf>
    <xf numFmtId="0" fontId="5" fillId="18" borderId="29" xfId="0" applyFont="1" applyFill="1" applyBorder="1" applyAlignment="1">
      <alignment horizontal="center" vertical="center"/>
    </xf>
    <xf numFmtId="0" fontId="5" fillId="18" borderId="30" xfId="0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/>
    </xf>
    <xf numFmtId="0" fontId="5" fillId="18" borderId="28" xfId="0" applyFont="1" applyFill="1" applyBorder="1" applyAlignment="1">
      <alignment/>
    </xf>
    <xf numFmtId="0" fontId="5" fillId="18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1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17" borderId="33" xfId="0" applyFont="1" applyFill="1" applyBorder="1" applyAlignment="1">
      <alignment/>
    </xf>
    <xf numFmtId="0" fontId="1" fillId="17" borderId="34" xfId="0" applyFont="1" applyFill="1" applyBorder="1" applyAlignment="1">
      <alignment/>
    </xf>
    <xf numFmtId="0" fontId="0" fillId="0" borderId="2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18" borderId="0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/>
    </xf>
    <xf numFmtId="2" fontId="5" fillId="17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18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4" fontId="5" fillId="17" borderId="0" xfId="0" applyNumberFormat="1" applyFont="1" applyFill="1" applyBorder="1" applyAlignment="1">
      <alignment horizontal="center" vertical="center"/>
    </xf>
    <xf numFmtId="4" fontId="1" fillId="17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18" borderId="0" xfId="0" applyNumberFormat="1" applyFont="1" applyFill="1" applyBorder="1" applyAlignment="1">
      <alignment horizontal="center" vertical="center"/>
    </xf>
    <xf numFmtId="3" fontId="1" fillId="18" borderId="0" xfId="0" applyNumberFormat="1" applyFont="1" applyFill="1" applyBorder="1" applyAlignment="1">
      <alignment/>
    </xf>
    <xf numFmtId="3" fontId="5" fillId="18" borderId="35" xfId="0" applyNumberFormat="1" applyFont="1" applyFill="1" applyBorder="1" applyAlignment="1">
      <alignment horizontal="center" vertical="center"/>
    </xf>
    <xf numFmtId="3" fontId="5" fillId="18" borderId="35" xfId="0" applyNumberFormat="1" applyFont="1" applyFill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1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2" fontId="5" fillId="18" borderId="23" xfId="0" applyNumberFormat="1" applyFont="1" applyFill="1" applyBorder="1" applyAlignment="1">
      <alignment horizontal="center" vertical="center"/>
    </xf>
    <xf numFmtId="2" fontId="5" fillId="18" borderId="0" xfId="0" applyNumberFormat="1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18" borderId="20" xfId="0" applyFont="1" applyFill="1" applyBorder="1" applyAlignment="1" applyProtection="1">
      <alignment horizontal="center" vertical="center"/>
      <protection/>
    </xf>
    <xf numFmtId="0" fontId="5" fillId="17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18" borderId="20" xfId="0" applyNumberFormat="1" applyFont="1" applyFill="1" applyBorder="1" applyAlignment="1" applyProtection="1">
      <alignment horizontal="center" vertical="center"/>
      <protection/>
    </xf>
    <xf numFmtId="0" fontId="5" fillId="17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3" fontId="0" fillId="18" borderId="25" xfId="0" applyNumberFormat="1" applyFont="1" applyFill="1" applyBorder="1" applyAlignment="1" applyProtection="1">
      <alignment horizontal="center" vertical="center"/>
      <protection/>
    </xf>
    <xf numFmtId="3" fontId="0" fillId="18" borderId="26" xfId="0" applyNumberFormat="1" applyFont="1" applyFill="1" applyBorder="1" applyAlignment="1" applyProtection="1">
      <alignment horizontal="center" vertical="center"/>
      <protection/>
    </xf>
    <xf numFmtId="3" fontId="0" fillId="18" borderId="27" xfId="0" applyNumberFormat="1" applyFont="1" applyFill="1" applyBorder="1" applyAlignment="1" applyProtection="1">
      <alignment horizontal="center" vertical="center"/>
      <protection/>
    </xf>
    <xf numFmtId="2" fontId="0" fillId="8" borderId="10" xfId="0" applyNumberFormat="1" applyFont="1" applyFill="1" applyBorder="1" applyAlignment="1" applyProtection="1">
      <alignment horizontal="center" vertical="center"/>
      <protection/>
    </xf>
    <xf numFmtId="2" fontId="0" fillId="8" borderId="12" xfId="0" applyNumberFormat="1" applyFont="1" applyFill="1" applyBorder="1" applyAlignment="1" applyProtection="1">
      <alignment horizontal="center" vertical="center"/>
      <protection/>
    </xf>
    <xf numFmtId="2" fontId="0" fillId="8" borderId="13" xfId="0" applyNumberFormat="1" applyFont="1" applyFill="1" applyBorder="1" applyAlignment="1" applyProtection="1">
      <alignment horizontal="center" vertical="center"/>
      <protection/>
    </xf>
    <xf numFmtId="0" fontId="1" fillId="17" borderId="10" xfId="0" applyFont="1" applyFill="1" applyBorder="1" applyAlignment="1" applyProtection="1">
      <alignment horizontal="center" vertical="center" textRotation="90" wrapText="1"/>
      <protection/>
    </xf>
    <xf numFmtId="0" fontId="1" fillId="0" borderId="25" xfId="0" applyFont="1" applyBorder="1" applyAlignment="1" applyProtection="1">
      <alignment horizontal="center" vertical="center" textRotation="90" wrapText="1"/>
      <protection/>
    </xf>
    <xf numFmtId="0" fontId="1" fillId="8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5" fillId="18" borderId="21" xfId="0" applyFont="1" applyFill="1" applyBorder="1" applyAlignment="1" applyProtection="1">
      <alignment horizontal="center" vertical="center"/>
      <protection/>
    </xf>
    <xf numFmtId="0" fontId="5" fillId="17" borderId="21" xfId="0" applyFont="1" applyFill="1" applyBorder="1" applyAlignment="1" applyProtection="1">
      <alignment horizontal="center" vertical="center"/>
      <protection/>
    </xf>
    <xf numFmtId="0" fontId="0" fillId="17" borderId="10" xfId="0" applyFont="1" applyFill="1" applyBorder="1" applyAlignment="1" applyProtection="1">
      <alignment horizontal="center" vertical="center"/>
      <protection/>
    </xf>
    <xf numFmtId="10" fontId="0" fillId="8" borderId="10" xfId="0" applyNumberFormat="1" applyFont="1" applyFill="1" applyBorder="1" applyAlignment="1" applyProtection="1">
      <alignment horizontal="right" vertical="center"/>
      <protection/>
    </xf>
    <xf numFmtId="10" fontId="0" fillId="8" borderId="12" xfId="0" applyNumberFormat="1" applyFont="1" applyFill="1" applyBorder="1" applyAlignment="1" applyProtection="1">
      <alignment horizontal="right" vertical="center"/>
      <protection/>
    </xf>
    <xf numFmtId="10" fontId="0" fillId="8" borderId="13" xfId="0" applyNumberFormat="1" applyFont="1" applyFill="1" applyBorder="1" applyAlignment="1" applyProtection="1">
      <alignment horizontal="right" vertical="center"/>
      <protection/>
    </xf>
    <xf numFmtId="10" fontId="0" fillId="8" borderId="10" xfId="0" applyNumberFormat="1" applyFont="1" applyFill="1" applyBorder="1" applyAlignment="1" applyProtection="1">
      <alignment vertical="center"/>
      <protection/>
    </xf>
    <xf numFmtId="10" fontId="0" fillId="8" borderId="12" xfId="0" applyNumberFormat="1" applyFont="1" applyFill="1" applyBorder="1" applyAlignment="1" applyProtection="1">
      <alignment vertical="center"/>
      <protection/>
    </xf>
    <xf numFmtId="10" fontId="0" fillId="8" borderId="13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8" borderId="10" xfId="0" applyFont="1" applyFill="1" applyBorder="1" applyAlignment="1" applyProtection="1">
      <alignment horizontal="center" vertical="center" wrapText="1"/>
      <protection/>
    </xf>
    <xf numFmtId="0" fontId="5" fillId="18" borderId="22" xfId="0" applyFont="1" applyFill="1" applyBorder="1" applyAlignment="1" applyProtection="1">
      <alignment horizontal="center" vertical="center"/>
      <protection/>
    </xf>
    <xf numFmtId="10" fontId="7" fillId="8" borderId="10" xfId="0" applyNumberFormat="1" applyFont="1" applyFill="1" applyBorder="1" applyAlignment="1" applyProtection="1">
      <alignment vertical="center"/>
      <protection/>
    </xf>
    <xf numFmtId="10" fontId="7" fillId="8" borderId="12" xfId="0" applyNumberFormat="1" applyFont="1" applyFill="1" applyBorder="1" applyAlignment="1" applyProtection="1">
      <alignment vertical="center"/>
      <protection/>
    </xf>
    <xf numFmtId="10" fontId="7" fillId="8" borderId="13" xfId="0" applyNumberFormat="1" applyFont="1" applyFill="1" applyBorder="1" applyAlignment="1" applyProtection="1">
      <alignment vertical="center"/>
      <protection/>
    </xf>
    <xf numFmtId="10" fontId="7" fillId="8" borderId="10" xfId="0" applyNumberFormat="1" applyFont="1" applyFill="1" applyBorder="1" applyAlignment="1" applyProtection="1">
      <alignment horizontal="right" vertical="center"/>
      <protection/>
    </xf>
    <xf numFmtId="10" fontId="7" fillId="8" borderId="12" xfId="0" applyNumberFormat="1" applyFont="1" applyFill="1" applyBorder="1" applyAlignment="1" applyProtection="1">
      <alignment horizontal="right" vertical="center"/>
      <protection/>
    </xf>
    <xf numFmtId="10" fontId="7" fillId="8" borderId="13" xfId="0" applyNumberFormat="1" applyFont="1" applyFill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 textRotation="90" wrapText="1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0" fillId="0" borderId="27" xfId="0" applyNumberFormat="1" applyFont="1" applyBorder="1" applyAlignment="1" applyProtection="1">
      <alignment horizontal="center" vertical="center"/>
      <protection locked="0"/>
    </xf>
    <xf numFmtId="3" fontId="0" fillId="0" borderId="25" xfId="0" applyNumberFormat="1" applyFont="1" applyBorder="1" applyAlignment="1" applyProtection="1">
      <alignment horizontal="center" vertical="center"/>
      <protection locked="0"/>
    </xf>
    <xf numFmtId="3" fontId="0" fillId="0" borderId="26" xfId="0" applyNumberFormat="1" applyFont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3" fontId="0" fillId="0" borderId="39" xfId="0" applyNumberFormat="1" applyFont="1" applyBorder="1" applyAlignment="1" applyProtection="1">
      <alignment horizontal="center" vertical="center"/>
      <protection locked="0"/>
    </xf>
    <xf numFmtId="0" fontId="1" fillId="8" borderId="40" xfId="0" applyFont="1" applyFill="1" applyBorder="1" applyAlignment="1" applyProtection="1">
      <alignment horizontal="center" vertical="center" textRotation="90" wrapText="1"/>
      <protection/>
    </xf>
    <xf numFmtId="0" fontId="0" fillId="8" borderId="40" xfId="0" applyFont="1" applyFill="1" applyBorder="1" applyAlignment="1" applyProtection="1">
      <alignment horizontal="center" vertical="center"/>
      <protection/>
    </xf>
    <xf numFmtId="0" fontId="0" fillId="8" borderId="41" xfId="0" applyFont="1" applyFill="1" applyBorder="1" applyAlignment="1" applyProtection="1">
      <alignment horizontal="center" vertical="center"/>
      <protection/>
    </xf>
    <xf numFmtId="0" fontId="0" fillId="8" borderId="42" xfId="0" applyFont="1" applyFill="1" applyBorder="1" applyAlignment="1" applyProtection="1">
      <alignment horizontal="center" vertical="center"/>
      <protection/>
    </xf>
    <xf numFmtId="0" fontId="0" fillId="8" borderId="4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1" fillId="0" borderId="39" xfId="0" applyFont="1" applyBorder="1" applyAlignment="1" applyProtection="1">
      <alignment horizontal="center" vertical="center" textRotation="90" wrapText="1"/>
      <protection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0" fillId="0" borderId="25" xfId="0" applyFont="1" applyBorder="1" applyAlignment="1" applyProtection="1" quotePrefix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10" fontId="0" fillId="8" borderId="25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10" fontId="0" fillId="8" borderId="46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0" fontId="0" fillId="8" borderId="46" xfId="0" applyNumberFormat="1" applyFont="1" applyFill="1" applyBorder="1" applyAlignment="1" applyProtection="1">
      <alignment vertical="center"/>
      <protection/>
    </xf>
    <xf numFmtId="0" fontId="0" fillId="8" borderId="4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textRotation="90" wrapText="1"/>
      <protection/>
    </xf>
    <xf numFmtId="0" fontId="3" fillId="0" borderId="0" xfId="0" applyFont="1" applyBorder="1" applyAlignment="1" applyProtection="1">
      <alignment horizontal="center" vertical="center" textRotation="90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10" fontId="0" fillId="8" borderId="48" xfId="0" applyNumberFormat="1" applyFont="1" applyFill="1" applyBorder="1" applyAlignment="1" applyProtection="1">
      <alignment horizontal="right" vertical="center"/>
      <protection/>
    </xf>
    <xf numFmtId="10" fontId="0" fillId="8" borderId="48" xfId="0" applyNumberFormat="1" applyFont="1" applyFill="1" applyBorder="1" applyAlignment="1" applyProtection="1">
      <alignment vertical="center"/>
      <protection/>
    </xf>
    <xf numFmtId="10" fontId="0" fillId="8" borderId="49" xfId="0" applyNumberFormat="1" applyFont="1" applyFill="1" applyBorder="1" applyAlignment="1" applyProtection="1">
      <alignment horizontal="right" vertical="center"/>
      <protection/>
    </xf>
    <xf numFmtId="10" fontId="0" fillId="8" borderId="49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18" borderId="0" xfId="0" applyFont="1" applyFill="1" applyBorder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7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1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1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5" fillId="18" borderId="0" xfId="0" applyFont="1" applyFill="1" applyBorder="1" applyAlignment="1" applyProtection="1">
      <alignment horizontal="center" vertical="center"/>
      <protection/>
    </xf>
    <xf numFmtId="2" fontId="5" fillId="18" borderId="0" xfId="0" applyNumberFormat="1" applyFont="1" applyFill="1" applyBorder="1" applyAlignment="1" applyProtection="1">
      <alignment horizontal="center" vertical="center"/>
      <protection/>
    </xf>
    <xf numFmtId="0" fontId="5" fillId="17" borderId="0" xfId="0" applyFont="1" applyFill="1" applyBorder="1" applyAlignment="1" applyProtection="1">
      <alignment horizontal="center" vertical="center"/>
      <protection/>
    </xf>
    <xf numFmtId="2" fontId="5" fillId="17" borderId="0" xfId="0" applyNumberFormat="1" applyFont="1" applyFill="1" applyBorder="1" applyAlignment="1" applyProtection="1">
      <alignment horizontal="center" vertical="center"/>
      <protection/>
    </xf>
    <xf numFmtId="2" fontId="0" fillId="8" borderId="48" xfId="0" applyNumberFormat="1" applyFont="1" applyFill="1" applyBorder="1" applyAlignment="1" applyProtection="1">
      <alignment horizontal="center" vertical="center"/>
      <protection/>
    </xf>
    <xf numFmtId="2" fontId="0" fillId="8" borderId="50" xfId="0" applyNumberFormat="1" applyFont="1" applyFill="1" applyBorder="1" applyAlignment="1" applyProtection="1">
      <alignment horizontal="center" vertical="center"/>
      <protection/>
    </xf>
    <xf numFmtId="2" fontId="0" fillId="8" borderId="49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" fontId="5" fillId="18" borderId="3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5" fillId="18" borderId="35" xfId="0" applyNumberFormat="1" applyFont="1" applyFill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5" fillId="18" borderId="0" xfId="0" applyNumberFormat="1" applyFont="1" applyFill="1" applyBorder="1" applyAlignment="1" applyProtection="1">
      <alignment horizontal="center" vertical="center"/>
      <protection/>
    </xf>
    <xf numFmtId="3" fontId="1" fillId="18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4" fontId="5" fillId="17" borderId="0" xfId="0" applyNumberFormat="1" applyFont="1" applyFill="1" applyBorder="1" applyAlignment="1" applyProtection="1">
      <alignment horizontal="center" vertical="center"/>
      <protection/>
    </xf>
    <xf numFmtId="4" fontId="1" fillId="17" borderId="0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5" fillId="18" borderId="28" xfId="0" applyNumberFormat="1" applyFont="1" applyFill="1" applyBorder="1" applyAlignment="1" applyProtection="1">
      <alignment horizontal="center" vertical="center"/>
      <protection/>
    </xf>
    <xf numFmtId="0" fontId="5" fillId="18" borderId="28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18" borderId="29" xfId="0" applyFont="1" applyFill="1" applyBorder="1" applyAlignment="1" applyProtection="1">
      <alignment horizontal="center" vertical="center"/>
      <protection/>
    </xf>
    <xf numFmtId="0" fontId="5" fillId="18" borderId="30" xfId="0" applyFont="1" applyFill="1" applyBorder="1" applyAlignment="1" applyProtection="1">
      <alignment horizontal="center" vertical="center"/>
      <protection/>
    </xf>
    <xf numFmtId="0" fontId="5" fillId="18" borderId="31" xfId="0" applyFont="1" applyFill="1" applyBorder="1" applyAlignment="1" applyProtection="1">
      <alignment horizontal="center" vertical="center"/>
      <protection/>
    </xf>
    <xf numFmtId="0" fontId="5" fillId="18" borderId="28" xfId="0" applyFont="1" applyFill="1" applyBorder="1" applyAlignment="1" applyProtection="1">
      <alignment/>
      <protection/>
    </xf>
    <xf numFmtId="0" fontId="5" fillId="18" borderId="29" xfId="0" applyFont="1" applyFill="1" applyBorder="1" applyAlignment="1" applyProtection="1">
      <alignment/>
      <protection/>
    </xf>
    <xf numFmtId="0" fontId="5" fillId="18" borderId="21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2" fontId="5" fillId="18" borderId="23" xfId="0" applyNumberFormat="1" applyFont="1" applyFill="1" applyBorder="1" applyAlignment="1" applyProtection="1">
      <alignment horizontal="center" vertical="center"/>
      <protection/>
    </xf>
    <xf numFmtId="0" fontId="1" fillId="18" borderId="10" xfId="0" applyFont="1" applyFill="1" applyBorder="1" applyAlignment="1" applyProtection="1">
      <alignment/>
      <protection/>
    </xf>
    <xf numFmtId="0" fontId="5" fillId="17" borderId="22" xfId="0" applyFont="1" applyFill="1" applyBorder="1" applyAlignment="1" applyProtection="1">
      <alignment horizontal="center" vertical="center"/>
      <protection/>
    </xf>
    <xf numFmtId="2" fontId="5" fillId="17" borderId="23" xfId="0" applyNumberFormat="1" applyFont="1" applyFill="1" applyBorder="1" applyAlignment="1" applyProtection="1">
      <alignment horizontal="center" vertical="center"/>
      <protection/>
    </xf>
    <xf numFmtId="0" fontId="1" fillId="17" borderId="33" xfId="0" applyFont="1" applyFill="1" applyBorder="1" applyAlignment="1" applyProtection="1">
      <alignment/>
      <protection/>
    </xf>
    <xf numFmtId="0" fontId="1" fillId="17" borderId="34" xfId="0" applyFont="1" applyFill="1" applyBorder="1" applyAlignment="1" applyProtection="1">
      <alignment/>
      <protection/>
    </xf>
    <xf numFmtId="3" fontId="0" fillId="0" borderId="25" xfId="0" applyNumberFormat="1" applyFont="1" applyBorder="1" applyAlignment="1" applyProtection="1">
      <alignment horizontal="center" vertical="center"/>
      <protection/>
    </xf>
    <xf numFmtId="3" fontId="0" fillId="0" borderId="38" xfId="0" applyNumberFormat="1" applyFont="1" applyBorder="1" applyAlignment="1" applyProtection="1">
      <alignment horizontal="center" vertical="center"/>
      <protection/>
    </xf>
    <xf numFmtId="3" fontId="0" fillId="0" borderId="26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10" fontId="1" fillId="0" borderId="51" xfId="0" applyNumberFormat="1" applyFont="1" applyBorder="1" applyAlignment="1" applyProtection="1">
      <alignment/>
      <protection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1" fillId="3" borderId="47" xfId="0" applyFont="1" applyFill="1" applyBorder="1" applyAlignment="1" applyProtection="1">
      <alignment horizontal="center" vertical="center"/>
      <protection/>
    </xf>
    <xf numFmtId="0" fontId="4" fillId="3" borderId="47" xfId="0" applyFont="1" applyFill="1" applyBorder="1" applyAlignment="1" applyProtection="1">
      <alignment horizontal="center" vertical="center"/>
      <protection/>
    </xf>
    <xf numFmtId="0" fontId="4" fillId="3" borderId="52" xfId="0" applyFont="1" applyFill="1" applyBorder="1" applyAlignment="1" applyProtection="1">
      <alignment horizontal="center" vertical="center"/>
      <protection/>
    </xf>
    <xf numFmtId="0" fontId="4" fillId="3" borderId="53" xfId="0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 textRotation="90" wrapText="1"/>
      <protection/>
    </xf>
    <xf numFmtId="0" fontId="2" fillId="0" borderId="37" xfId="0" applyFont="1" applyBorder="1" applyAlignment="1" applyProtection="1">
      <alignment horizontal="center" vertical="center" textRotation="90" wrapText="1"/>
      <protection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5" fillId="18" borderId="54" xfId="0" applyFont="1" applyFill="1" applyBorder="1" applyAlignment="1" applyProtection="1">
      <alignment horizontal="center" vertical="center"/>
      <protection/>
    </xf>
    <xf numFmtId="0" fontId="5" fillId="18" borderId="55" xfId="0" applyFont="1" applyFill="1" applyBorder="1" applyAlignment="1" applyProtection="1">
      <alignment horizontal="center" vertical="center"/>
      <protection/>
    </xf>
    <xf numFmtId="0" fontId="5" fillId="18" borderId="56" xfId="0" applyFont="1" applyFill="1" applyBorder="1" applyAlignment="1" applyProtection="1">
      <alignment horizontal="center" vertical="center"/>
      <protection/>
    </xf>
    <xf numFmtId="0" fontId="5" fillId="18" borderId="57" xfId="0" applyFont="1" applyFill="1" applyBorder="1" applyAlignment="1" applyProtection="1">
      <alignment horizontal="center" vertical="center"/>
      <protection/>
    </xf>
    <xf numFmtId="10" fontId="8" fillId="18" borderId="55" xfId="0" applyNumberFormat="1" applyFont="1" applyFill="1" applyBorder="1" applyAlignment="1" applyProtection="1">
      <alignment horizontal="right" vertical="center"/>
      <protection/>
    </xf>
    <xf numFmtId="10" fontId="8" fillId="18" borderId="55" xfId="0" applyNumberFormat="1" applyFont="1" applyFill="1" applyBorder="1" applyAlignment="1" applyProtection="1">
      <alignment vertical="center"/>
      <protection/>
    </xf>
    <xf numFmtId="0" fontId="5" fillId="18" borderId="58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10" fontId="7" fillId="8" borderId="48" xfId="0" applyNumberFormat="1" applyFont="1" applyFill="1" applyBorder="1" applyAlignment="1" applyProtection="1">
      <alignment vertical="center"/>
      <protection/>
    </xf>
    <xf numFmtId="10" fontId="7" fillId="8" borderId="50" xfId="0" applyNumberFormat="1" applyFont="1" applyFill="1" applyBorder="1" applyAlignment="1" applyProtection="1">
      <alignment vertical="center"/>
      <protection/>
    </xf>
    <xf numFmtId="10" fontId="7" fillId="18" borderId="58" xfId="0" applyNumberFormat="1" applyFont="1" applyFill="1" applyBorder="1" applyAlignment="1" applyProtection="1">
      <alignment vertical="center"/>
      <protection/>
    </xf>
    <xf numFmtId="10" fontId="7" fillId="8" borderId="49" xfId="0" applyNumberFormat="1" applyFont="1" applyFill="1" applyBorder="1" applyAlignment="1" applyProtection="1">
      <alignment vertical="center"/>
      <protection/>
    </xf>
    <xf numFmtId="0" fontId="5" fillId="18" borderId="59" xfId="0" applyFont="1" applyFill="1" applyBorder="1" applyAlignment="1" applyProtection="1">
      <alignment horizontal="center" vertical="center"/>
      <protection/>
    </xf>
    <xf numFmtId="10" fontId="7" fillId="8" borderId="37" xfId="0" applyNumberFormat="1" applyFont="1" applyFill="1" applyBorder="1" applyAlignment="1" applyProtection="1">
      <alignment vertical="center"/>
      <protection/>
    </xf>
    <xf numFmtId="10" fontId="7" fillId="8" borderId="38" xfId="0" applyNumberFormat="1" applyFont="1" applyFill="1" applyBorder="1" applyAlignment="1" applyProtection="1">
      <alignment vertical="center"/>
      <protection/>
    </xf>
    <xf numFmtId="10" fontId="7" fillId="18" borderId="56" xfId="0" applyNumberFormat="1" applyFont="1" applyFill="1" applyBorder="1" applyAlignment="1" applyProtection="1">
      <alignment vertical="center"/>
      <protection/>
    </xf>
    <xf numFmtId="10" fontId="7" fillId="8" borderId="36" xfId="0" applyNumberFormat="1" applyFont="1" applyFill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horizontal="center" vertical="center" textRotation="90" wrapText="1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2" fontId="5" fillId="18" borderId="63" xfId="0" applyNumberFormat="1" applyFont="1" applyFill="1" applyBorder="1" applyAlignment="1" applyProtection="1">
      <alignment horizontal="center" vertical="center"/>
      <protection/>
    </xf>
    <xf numFmtId="2" fontId="0" fillId="0" borderId="42" xfId="0" applyNumberFormat="1" applyFont="1" applyBorder="1" applyAlignment="1" applyProtection="1">
      <alignment horizontal="center" vertical="center"/>
      <protection locked="0"/>
    </xf>
    <xf numFmtId="0" fontId="4" fillId="17" borderId="64" xfId="0" applyFont="1" applyFill="1" applyBorder="1" applyAlignment="1" applyProtection="1">
      <alignment horizontal="center" vertical="center"/>
      <protection/>
    </xf>
    <xf numFmtId="0" fontId="5" fillId="17" borderId="65" xfId="0" applyFont="1" applyFill="1" applyBorder="1" applyAlignment="1" applyProtection="1">
      <alignment horizontal="center" vertical="center"/>
      <protection/>
    </xf>
    <xf numFmtId="0" fontId="5" fillId="17" borderId="66" xfId="0" applyFont="1" applyFill="1" applyBorder="1" applyAlignment="1" applyProtection="1">
      <alignment horizontal="center" vertical="center"/>
      <protection/>
    </xf>
    <xf numFmtId="0" fontId="5" fillId="17" borderId="67" xfId="0" applyFont="1" applyFill="1" applyBorder="1" applyAlignment="1" applyProtection="1">
      <alignment horizontal="center" vertical="center"/>
      <protection/>
    </xf>
    <xf numFmtId="0" fontId="5" fillId="17" borderId="68" xfId="0" applyFont="1" applyFill="1" applyBorder="1" applyAlignment="1" applyProtection="1">
      <alignment horizontal="center" vertical="center"/>
      <protection/>
    </xf>
    <xf numFmtId="10" fontId="8" fillId="17" borderId="66" xfId="0" applyNumberFormat="1" applyFont="1" applyFill="1" applyBorder="1" applyAlignment="1" applyProtection="1">
      <alignment horizontal="right" vertical="center"/>
      <protection/>
    </xf>
    <xf numFmtId="10" fontId="8" fillId="17" borderId="66" xfId="0" applyNumberFormat="1" applyFont="1" applyFill="1" applyBorder="1" applyAlignment="1" applyProtection="1">
      <alignment vertical="center"/>
      <protection/>
    </xf>
    <xf numFmtId="10" fontId="7" fillId="17" borderId="69" xfId="0" applyNumberFormat="1" applyFont="1" applyFill="1" applyBorder="1" applyAlignment="1" applyProtection="1">
      <alignment vertical="center"/>
      <protection/>
    </xf>
    <xf numFmtId="10" fontId="7" fillId="17" borderId="67" xfId="0" applyNumberFormat="1" applyFont="1" applyFill="1" applyBorder="1" applyAlignment="1" applyProtection="1">
      <alignment vertical="center"/>
      <protection/>
    </xf>
    <xf numFmtId="0" fontId="5" fillId="17" borderId="70" xfId="0" applyFont="1" applyFill="1" applyBorder="1" applyAlignment="1" applyProtection="1">
      <alignment horizontal="center" vertical="center"/>
      <protection/>
    </xf>
    <xf numFmtId="2" fontId="5" fillId="17" borderId="71" xfId="0" applyNumberFormat="1" applyFont="1" applyFill="1" applyBorder="1" applyAlignment="1" applyProtection="1">
      <alignment horizontal="center" vertical="center"/>
      <protection/>
    </xf>
    <xf numFmtId="0" fontId="4" fillId="18" borderId="72" xfId="0" applyFont="1" applyFill="1" applyBorder="1" applyAlignment="1" applyProtection="1">
      <alignment horizontal="center" vertical="center"/>
      <protection/>
    </xf>
    <xf numFmtId="0" fontId="2" fillId="8" borderId="48" xfId="0" applyFont="1" applyFill="1" applyBorder="1" applyAlignment="1" applyProtection="1">
      <alignment horizontal="center" vertical="center" wrapText="1"/>
      <protection/>
    </xf>
    <xf numFmtId="10" fontId="8" fillId="18" borderId="58" xfId="0" applyNumberFormat="1" applyFont="1" applyFill="1" applyBorder="1" applyAlignment="1" applyProtection="1">
      <alignment vertical="center"/>
      <protection/>
    </xf>
    <xf numFmtId="10" fontId="8" fillId="17" borderId="69" xfId="0" applyNumberFormat="1" applyFont="1" applyFill="1" applyBorder="1" applyAlignment="1" applyProtection="1">
      <alignment vertical="center"/>
      <protection/>
    </xf>
    <xf numFmtId="10" fontId="1" fillId="0" borderId="62" xfId="0" applyNumberFormat="1" applyFont="1" applyBorder="1" applyAlignment="1" applyProtection="1">
      <alignment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3" borderId="40" xfId="0" applyFont="1" applyFill="1" applyBorder="1" applyAlignment="1" applyProtection="1">
      <alignment horizontal="center" vertical="center" wrapText="1"/>
      <protection/>
    </xf>
    <xf numFmtId="0" fontId="1" fillId="8" borderId="37" xfId="0" applyFont="1" applyFill="1" applyBorder="1" applyAlignment="1" applyProtection="1">
      <alignment horizontal="center" vertical="center" wrapText="1"/>
      <protection/>
    </xf>
    <xf numFmtId="0" fontId="1" fillId="3" borderId="40" xfId="0" applyFont="1" applyFill="1" applyBorder="1" applyAlignment="1" applyProtection="1">
      <alignment horizontal="center" vertical="center"/>
      <protection/>
    </xf>
    <xf numFmtId="10" fontId="0" fillId="8" borderId="37" xfId="0" applyNumberFormat="1" applyFont="1" applyFill="1" applyBorder="1" applyAlignment="1" applyProtection="1">
      <alignment vertical="center"/>
      <protection/>
    </xf>
    <xf numFmtId="0" fontId="4" fillId="3" borderId="40" xfId="0" applyFont="1" applyFill="1" applyBorder="1" applyAlignment="1" applyProtection="1">
      <alignment horizontal="center" vertical="center"/>
      <protection/>
    </xf>
    <xf numFmtId="0" fontId="4" fillId="3" borderId="41" xfId="0" applyFont="1" applyFill="1" applyBorder="1" applyAlignment="1" applyProtection="1">
      <alignment horizontal="center" vertical="center"/>
      <protection/>
    </xf>
    <xf numFmtId="10" fontId="0" fillId="8" borderId="38" xfId="0" applyNumberFormat="1" applyFont="1" applyFill="1" applyBorder="1" applyAlignment="1" applyProtection="1">
      <alignment vertical="center"/>
      <protection/>
    </xf>
    <xf numFmtId="0" fontId="4" fillId="3" borderId="42" xfId="0" applyFont="1" applyFill="1" applyBorder="1" applyAlignment="1" applyProtection="1">
      <alignment horizontal="center" vertical="center"/>
      <protection/>
    </xf>
    <xf numFmtId="10" fontId="0" fillId="8" borderId="36" xfId="0" applyNumberFormat="1" applyFont="1" applyFill="1" applyBorder="1" applyAlignment="1" applyProtection="1">
      <alignment vertical="center"/>
      <protection/>
    </xf>
    <xf numFmtId="0" fontId="5" fillId="18" borderId="63" xfId="0" applyFont="1" applyFill="1" applyBorder="1" applyAlignment="1" applyProtection="1">
      <alignment horizontal="center" vertical="center"/>
      <protection/>
    </xf>
    <xf numFmtId="10" fontId="0" fillId="18" borderId="55" xfId="0" applyNumberFormat="1" applyFont="1" applyFill="1" applyBorder="1" applyAlignment="1" applyProtection="1">
      <alignment horizontal="right" vertical="center"/>
      <protection/>
    </xf>
    <xf numFmtId="10" fontId="0" fillId="18" borderId="55" xfId="0" applyNumberFormat="1" applyFont="1" applyFill="1" applyBorder="1" applyAlignment="1" applyProtection="1">
      <alignment vertical="center"/>
      <protection/>
    </xf>
    <xf numFmtId="10" fontId="0" fillId="18" borderId="56" xfId="0" applyNumberFormat="1" applyFont="1" applyFill="1" applyBorder="1" applyAlignment="1" applyProtection="1">
      <alignment vertical="center"/>
      <protection/>
    </xf>
    <xf numFmtId="0" fontId="4" fillId="17" borderId="71" xfId="0" applyFont="1" applyFill="1" applyBorder="1" applyAlignment="1" applyProtection="1">
      <alignment horizontal="center" vertical="center"/>
      <protection/>
    </xf>
    <xf numFmtId="0" fontId="5" fillId="17" borderId="71" xfId="0" applyFont="1" applyFill="1" applyBorder="1" applyAlignment="1" applyProtection="1">
      <alignment horizontal="center" vertical="center"/>
      <protection/>
    </xf>
    <xf numFmtId="10" fontId="5" fillId="17" borderId="66" xfId="0" applyNumberFormat="1" applyFont="1" applyFill="1" applyBorder="1" applyAlignment="1" applyProtection="1">
      <alignment horizontal="right" vertical="center"/>
      <protection/>
    </xf>
    <xf numFmtId="10" fontId="5" fillId="17" borderId="66" xfId="0" applyNumberFormat="1" applyFont="1" applyFill="1" applyBorder="1" applyAlignment="1" applyProtection="1">
      <alignment vertical="center"/>
      <protection/>
    </xf>
    <xf numFmtId="10" fontId="5" fillId="17" borderId="67" xfId="0" applyNumberFormat="1" applyFont="1" applyFill="1" applyBorder="1" applyAlignment="1" applyProtection="1">
      <alignment vertical="center"/>
      <protection/>
    </xf>
    <xf numFmtId="0" fontId="4" fillId="18" borderId="63" xfId="0" applyFont="1" applyFill="1" applyBorder="1" applyAlignment="1" applyProtection="1">
      <alignment horizontal="center" vertical="center"/>
      <protection/>
    </xf>
    <xf numFmtId="10" fontId="5" fillId="18" borderId="55" xfId="0" applyNumberFormat="1" applyFont="1" applyFill="1" applyBorder="1" applyAlignment="1" applyProtection="1">
      <alignment horizontal="right" vertical="center"/>
      <protection/>
    </xf>
    <xf numFmtId="10" fontId="5" fillId="18" borderId="55" xfId="0" applyNumberFormat="1" applyFont="1" applyFill="1" applyBorder="1" applyAlignment="1" applyProtection="1">
      <alignment vertical="center"/>
      <protection/>
    </xf>
    <xf numFmtId="10" fontId="5" fillId="18" borderId="56" xfId="0" applyNumberFormat="1" applyFont="1" applyFill="1" applyBorder="1" applyAlignment="1" applyProtection="1">
      <alignment vertical="center"/>
      <protection/>
    </xf>
    <xf numFmtId="0" fontId="0" fillId="17" borderId="12" xfId="0" applyFont="1" applyFill="1" applyBorder="1" applyAlignment="1" applyProtection="1">
      <alignment horizontal="center" vertical="center"/>
      <protection/>
    </xf>
    <xf numFmtId="0" fontId="0" fillId="17" borderId="13" xfId="0" applyFont="1" applyFill="1" applyBorder="1" applyAlignment="1" applyProtection="1">
      <alignment horizontal="center" vertical="center"/>
      <protection/>
    </xf>
    <xf numFmtId="0" fontId="5" fillId="17" borderId="57" xfId="0" applyFont="1" applyFill="1" applyBorder="1" applyAlignment="1" applyProtection="1">
      <alignment horizontal="center" vertical="center"/>
      <protection/>
    </xf>
    <xf numFmtId="0" fontId="5" fillId="17" borderId="55" xfId="0" applyFont="1" applyFill="1" applyBorder="1" applyAlignment="1" applyProtection="1">
      <alignment horizontal="center" vertical="center"/>
      <protection/>
    </xf>
    <xf numFmtId="10" fontId="5" fillId="17" borderId="55" xfId="0" applyNumberFormat="1" applyFont="1" applyFill="1" applyBorder="1" applyAlignment="1" applyProtection="1">
      <alignment horizontal="right" vertical="center"/>
      <protection/>
    </xf>
    <xf numFmtId="10" fontId="5" fillId="17" borderId="55" xfId="0" applyNumberFormat="1" applyFont="1" applyFill="1" applyBorder="1" applyAlignment="1" applyProtection="1">
      <alignment vertical="center"/>
      <protection/>
    </xf>
    <xf numFmtId="10" fontId="5" fillId="17" borderId="56" xfId="0" applyNumberFormat="1" applyFont="1" applyFill="1" applyBorder="1" applyAlignment="1" applyProtection="1">
      <alignment vertical="center"/>
      <protection/>
    </xf>
    <xf numFmtId="0" fontId="1" fillId="8" borderId="48" xfId="0" applyFont="1" applyFill="1" applyBorder="1" applyAlignment="1" applyProtection="1">
      <alignment horizontal="center" vertical="center" textRotation="90" wrapText="1"/>
      <protection/>
    </xf>
    <xf numFmtId="10" fontId="0" fillId="8" borderId="48" xfId="0" applyNumberFormat="1" applyFont="1" applyFill="1" applyBorder="1" applyAlignment="1" applyProtection="1">
      <alignment horizontal="center" vertical="center"/>
      <protection/>
    </xf>
    <xf numFmtId="10" fontId="0" fillId="8" borderId="50" xfId="0" applyNumberFormat="1" applyFont="1" applyFill="1" applyBorder="1" applyAlignment="1" applyProtection="1">
      <alignment horizontal="center" vertical="center"/>
      <protection/>
    </xf>
    <xf numFmtId="10" fontId="0" fillId="18" borderId="58" xfId="0" applyNumberFormat="1" applyFont="1" applyFill="1" applyBorder="1" applyAlignment="1" applyProtection="1">
      <alignment horizontal="center" vertical="center"/>
      <protection/>
    </xf>
    <xf numFmtId="10" fontId="0" fillId="8" borderId="49" xfId="0" applyNumberFormat="1" applyFont="1" applyFill="1" applyBorder="1" applyAlignment="1" applyProtection="1">
      <alignment horizontal="center" vertical="center"/>
      <protection/>
    </xf>
    <xf numFmtId="10" fontId="5" fillId="18" borderId="58" xfId="0" applyNumberFormat="1" applyFont="1" applyFill="1" applyBorder="1" applyAlignment="1" applyProtection="1">
      <alignment horizontal="center" vertical="center"/>
      <protection/>
    </xf>
    <xf numFmtId="10" fontId="5" fillId="17" borderId="58" xfId="0" applyNumberFormat="1" applyFont="1" applyFill="1" applyBorder="1" applyAlignment="1" applyProtection="1">
      <alignment horizontal="center" vertical="center"/>
      <protection/>
    </xf>
    <xf numFmtId="0" fontId="5" fillId="17" borderId="54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 textRotation="90" wrapText="1"/>
      <protection/>
    </xf>
    <xf numFmtId="0" fontId="0" fillId="8" borderId="25" xfId="0" applyFont="1" applyFill="1" applyBorder="1" applyAlignment="1" applyProtection="1">
      <alignment horizontal="center" vertical="center"/>
      <protection/>
    </xf>
    <xf numFmtId="0" fontId="0" fillId="8" borderId="26" xfId="0" applyFont="1" applyFill="1" applyBorder="1" applyAlignment="1" applyProtection="1">
      <alignment horizontal="center" vertical="center"/>
      <protection/>
    </xf>
    <xf numFmtId="0" fontId="0" fillId="8" borderId="27" xfId="0" applyFont="1" applyFill="1" applyBorder="1" applyAlignment="1" applyProtection="1">
      <alignment horizontal="center" vertical="center"/>
      <protection/>
    </xf>
    <xf numFmtId="0" fontId="0" fillId="8" borderId="24" xfId="0" applyFont="1" applyFill="1" applyBorder="1" applyAlignment="1" applyProtection="1">
      <alignment horizontal="center" vertical="center"/>
      <protection/>
    </xf>
    <xf numFmtId="0" fontId="4" fillId="17" borderId="63" xfId="0" applyFont="1" applyFill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 textRotation="90" wrapText="1"/>
      <protection/>
    </xf>
    <xf numFmtId="0" fontId="2" fillId="0" borderId="74" xfId="0" applyFont="1" applyBorder="1" applyAlignment="1" applyProtection="1">
      <alignment horizontal="center" vertical="center" textRotation="90" wrapText="1"/>
      <protection/>
    </xf>
    <xf numFmtId="0" fontId="2" fillId="0" borderId="73" xfId="0" applyFont="1" applyFill="1" applyBorder="1" applyAlignment="1" applyProtection="1">
      <alignment horizontal="center" vertical="center" textRotation="90" wrapText="1"/>
      <protection/>
    </xf>
    <xf numFmtId="0" fontId="2" fillId="15" borderId="75" xfId="0" applyFont="1" applyFill="1" applyBorder="1" applyAlignment="1" applyProtection="1">
      <alignment horizontal="center" vertical="center" textRotation="90" wrapText="1"/>
      <protection/>
    </xf>
    <xf numFmtId="0" fontId="0" fillId="15" borderId="37" xfId="0" applyFont="1" applyFill="1" applyBorder="1" applyAlignment="1" applyProtection="1">
      <alignment horizontal="center" vertical="center"/>
      <protection/>
    </xf>
    <xf numFmtId="0" fontId="2" fillId="3" borderId="62" xfId="0" applyFont="1" applyFill="1" applyBorder="1" applyAlignment="1" applyProtection="1">
      <alignment horizontal="center" vertical="center" textRotation="90" wrapText="1"/>
      <protection/>
    </xf>
    <xf numFmtId="0" fontId="0" fillId="15" borderId="38" xfId="0" applyFont="1" applyFill="1" applyBorder="1" applyAlignment="1" applyProtection="1">
      <alignment horizontal="center" vertical="center"/>
      <protection/>
    </xf>
    <xf numFmtId="0" fontId="0" fillId="15" borderId="36" xfId="0" applyFont="1" applyFill="1" applyBorder="1" applyAlignment="1" applyProtection="1">
      <alignment horizontal="center" vertical="center"/>
      <protection/>
    </xf>
    <xf numFmtId="0" fontId="5" fillId="18" borderId="57" xfId="0" applyNumberFormat="1" applyFont="1" applyFill="1" applyBorder="1" applyAlignment="1" applyProtection="1">
      <alignment horizontal="center" vertical="center"/>
      <protection/>
    </xf>
    <xf numFmtId="0" fontId="5" fillId="15" borderId="56" xfId="0" applyFont="1" applyFill="1" applyBorder="1" applyAlignment="1" applyProtection="1">
      <alignment horizontal="center" vertical="center"/>
      <protection/>
    </xf>
    <xf numFmtId="0" fontId="5" fillId="17" borderId="68" xfId="0" applyNumberFormat="1" applyFont="1" applyFill="1" applyBorder="1" applyAlignment="1" applyProtection="1">
      <alignment horizontal="center" vertical="center"/>
      <protection/>
    </xf>
    <xf numFmtId="0" fontId="5" fillId="15" borderId="67" xfId="0" applyFont="1" applyFill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73" xfId="0" applyFont="1" applyFill="1" applyBorder="1" applyAlignment="1" applyProtection="1">
      <alignment horizontal="center" vertical="center" textRotation="90" wrapText="1"/>
      <protection/>
    </xf>
    <xf numFmtId="0" fontId="1" fillId="18" borderId="74" xfId="0" applyFont="1" applyFill="1" applyBorder="1" applyAlignment="1" applyProtection="1">
      <alignment horizontal="center" vertical="center" textRotation="90" wrapText="1"/>
      <protection/>
    </xf>
    <xf numFmtId="0" fontId="1" fillId="8" borderId="73" xfId="0" applyFont="1" applyFill="1" applyBorder="1" applyAlignment="1" applyProtection="1">
      <alignment horizontal="center" vertical="center" textRotation="90" wrapText="1"/>
      <protection/>
    </xf>
    <xf numFmtId="0" fontId="1" fillId="0" borderId="75" xfId="0" applyFont="1" applyBorder="1" applyAlignment="1" applyProtection="1">
      <alignment horizontal="center" vertical="center" textRotation="90" wrapText="1"/>
      <protection/>
    </xf>
    <xf numFmtId="0" fontId="1" fillId="8" borderId="74" xfId="0" applyFont="1" applyFill="1" applyBorder="1" applyAlignment="1" applyProtection="1">
      <alignment horizontal="center" vertical="center" textRotation="90" wrapText="1"/>
      <protection/>
    </xf>
    <xf numFmtId="0" fontId="1" fillId="3" borderId="62" xfId="0" applyFont="1" applyFill="1" applyBorder="1" applyAlignment="1" applyProtection="1">
      <alignment horizontal="center" vertical="center" wrapText="1"/>
      <protection/>
    </xf>
    <xf numFmtId="3" fontId="5" fillId="18" borderId="57" xfId="0" applyNumberFormat="1" applyFont="1" applyFill="1" applyBorder="1" applyAlignment="1" applyProtection="1">
      <alignment horizontal="center" vertical="center"/>
      <protection/>
    </xf>
    <xf numFmtId="3" fontId="5" fillId="18" borderId="55" xfId="0" applyNumberFormat="1" applyFont="1" applyFill="1" applyBorder="1" applyAlignment="1" applyProtection="1">
      <alignment horizontal="center" vertical="center"/>
      <protection/>
    </xf>
    <xf numFmtId="4" fontId="5" fillId="18" borderId="55" xfId="0" applyNumberFormat="1" applyFont="1" applyFill="1" applyBorder="1" applyAlignment="1" applyProtection="1">
      <alignment horizontal="center" vertical="center"/>
      <protection/>
    </xf>
    <xf numFmtId="3" fontId="5" fillId="18" borderId="56" xfId="0" applyNumberFormat="1" applyFont="1" applyFill="1" applyBorder="1" applyAlignment="1" applyProtection="1">
      <alignment horizontal="center" vertical="center"/>
      <protection/>
    </xf>
    <xf numFmtId="3" fontId="4" fillId="17" borderId="71" xfId="0" applyNumberFormat="1" applyFont="1" applyFill="1" applyBorder="1" applyAlignment="1" applyProtection="1">
      <alignment horizontal="center" vertical="center"/>
      <protection/>
    </xf>
    <xf numFmtId="3" fontId="5" fillId="17" borderId="68" xfId="0" applyNumberFormat="1" applyFont="1" applyFill="1" applyBorder="1" applyAlignment="1" applyProtection="1">
      <alignment horizontal="center" vertical="center"/>
      <protection/>
    </xf>
    <xf numFmtId="3" fontId="5" fillId="17" borderId="66" xfId="0" applyNumberFormat="1" applyFont="1" applyFill="1" applyBorder="1" applyAlignment="1" applyProtection="1">
      <alignment horizontal="center" vertical="center"/>
      <protection/>
    </xf>
    <xf numFmtId="3" fontId="5" fillId="17" borderId="69" xfId="0" applyNumberFormat="1" applyFont="1" applyFill="1" applyBorder="1" applyAlignment="1" applyProtection="1">
      <alignment horizontal="center" vertical="center"/>
      <protection/>
    </xf>
    <xf numFmtId="3" fontId="5" fillId="18" borderId="66" xfId="0" applyNumberFormat="1" applyFont="1" applyFill="1" applyBorder="1" applyAlignment="1" applyProtection="1">
      <alignment horizontal="center" vertical="center"/>
      <protection/>
    </xf>
    <xf numFmtId="4" fontId="5" fillId="17" borderId="66" xfId="0" applyNumberFormat="1" applyFont="1" applyFill="1" applyBorder="1" applyAlignment="1" applyProtection="1">
      <alignment horizontal="center" vertical="center"/>
      <protection/>
    </xf>
    <xf numFmtId="3" fontId="5" fillId="17" borderId="76" xfId="0" applyNumberFormat="1" applyFont="1" applyFill="1" applyBorder="1" applyAlignment="1" applyProtection="1">
      <alignment horizontal="center" vertical="center"/>
      <protection/>
    </xf>
    <xf numFmtId="3" fontId="4" fillId="18" borderId="63" xfId="0" applyNumberFormat="1" applyFont="1" applyFill="1" applyBorder="1" applyAlignment="1" applyProtection="1">
      <alignment horizontal="center" vertical="center"/>
      <protection/>
    </xf>
    <xf numFmtId="3" fontId="5" fillId="18" borderId="58" xfId="0" applyNumberFormat="1" applyFont="1" applyFill="1" applyBorder="1" applyAlignment="1" applyProtection="1">
      <alignment horizontal="center" vertical="center"/>
      <protection/>
    </xf>
    <xf numFmtId="3" fontId="5" fillId="18" borderId="77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75" xfId="0" applyFont="1" applyFill="1" applyBorder="1" applyAlignment="1" applyProtection="1">
      <alignment horizontal="center" vertical="center" textRotation="90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3" fontId="0" fillId="0" borderId="36" xfId="0" applyNumberFormat="1" applyFont="1" applyFill="1" applyBorder="1" applyAlignment="1" applyProtection="1">
      <alignment horizontal="center" vertical="center"/>
      <protection locked="0"/>
    </xf>
    <xf numFmtId="3" fontId="0" fillId="0" borderId="37" xfId="0" applyNumberFormat="1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Fill="1" applyBorder="1" applyAlignment="1" applyProtection="1">
      <alignment horizontal="center" vertical="center"/>
      <protection locked="0"/>
    </xf>
    <xf numFmtId="3" fontId="5" fillId="17" borderId="67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 textRotation="90" wrapText="1"/>
      <protection/>
    </xf>
    <xf numFmtId="0" fontId="1" fillId="3" borderId="63" xfId="0" applyFont="1" applyFill="1" applyBorder="1" applyAlignment="1" applyProtection="1">
      <alignment horizontal="center" vertical="center" wrapText="1"/>
      <protection/>
    </xf>
    <xf numFmtId="3" fontId="5" fillId="18" borderId="59" xfId="0" applyNumberFormat="1" applyFont="1" applyFill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textRotation="90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 applyProtection="1">
      <alignment horizontal="center" vertical="center" textRotation="90" wrapText="1"/>
      <protection/>
    </xf>
    <xf numFmtId="0" fontId="1" fillId="8" borderId="37" xfId="0" applyFont="1" applyFill="1" applyBorder="1" applyAlignment="1" applyProtection="1">
      <alignment horizontal="center" vertical="center" textRotation="90" wrapText="1"/>
      <protection/>
    </xf>
    <xf numFmtId="0" fontId="0" fillId="8" borderId="39" xfId="0" applyFont="1" applyFill="1" applyBorder="1" applyAlignment="1" applyProtection="1">
      <alignment horizontal="center" vertical="center"/>
      <protection/>
    </xf>
    <xf numFmtId="10" fontId="0" fillId="8" borderId="37" xfId="0" applyNumberFormat="1" applyFont="1" applyFill="1" applyBorder="1" applyAlignment="1" applyProtection="1">
      <alignment horizontal="center" vertical="center"/>
      <protection/>
    </xf>
    <xf numFmtId="10" fontId="0" fillId="8" borderId="38" xfId="0" applyNumberFormat="1" applyFont="1" applyFill="1" applyBorder="1" applyAlignment="1" applyProtection="1">
      <alignment horizontal="center" vertical="center"/>
      <protection/>
    </xf>
    <xf numFmtId="0" fontId="0" fillId="8" borderId="45" xfId="0" applyFont="1" applyFill="1" applyBorder="1" applyAlignment="1" applyProtection="1">
      <alignment horizontal="center" vertical="center"/>
      <protection/>
    </xf>
    <xf numFmtId="10" fontId="0" fillId="8" borderId="36" xfId="0" applyNumberFormat="1" applyFont="1" applyFill="1" applyBorder="1" applyAlignment="1" applyProtection="1">
      <alignment horizontal="center" vertical="center"/>
      <protection/>
    </xf>
    <xf numFmtId="0" fontId="0" fillId="8" borderId="44" xfId="0" applyFont="1" applyFill="1" applyBorder="1" applyAlignment="1" applyProtection="1">
      <alignment horizontal="center" vertical="center"/>
      <protection/>
    </xf>
    <xf numFmtId="10" fontId="0" fillId="18" borderId="56" xfId="0" applyNumberFormat="1" applyFont="1" applyFill="1" applyBorder="1" applyAlignment="1" applyProtection="1">
      <alignment horizontal="center" vertical="center"/>
      <protection/>
    </xf>
    <xf numFmtId="0" fontId="0" fillId="8" borderId="78" xfId="0" applyFont="1" applyFill="1" applyBorder="1" applyAlignment="1" applyProtection="1">
      <alignment horizontal="center" vertical="center"/>
      <protection/>
    </xf>
    <xf numFmtId="10" fontId="5" fillId="17" borderId="67" xfId="0" applyNumberFormat="1" applyFont="1" applyFill="1" applyBorder="1" applyAlignment="1" applyProtection="1">
      <alignment horizontal="center" vertical="center"/>
      <protection/>
    </xf>
    <xf numFmtId="10" fontId="5" fillId="18" borderId="56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 textRotation="90" wrapText="1"/>
      <protection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NumberFormat="1" applyFont="1" applyFill="1" applyBorder="1" applyAlignment="1" applyProtection="1">
      <alignment horizontal="center" vertical="center"/>
      <protection locked="0"/>
    </xf>
    <xf numFmtId="3" fontId="0" fillId="0" borderId="49" xfId="0" applyNumberFormat="1" applyFont="1" applyFill="1" applyBorder="1" applyAlignment="1" applyProtection="1">
      <alignment horizontal="center" vertical="center"/>
      <protection locked="0"/>
    </xf>
    <xf numFmtId="3" fontId="0" fillId="0" borderId="48" xfId="0" applyNumberFormat="1" applyFont="1" applyFill="1" applyBorder="1" applyAlignment="1" applyProtection="1">
      <alignment horizontal="center" vertical="center"/>
      <protection locked="0"/>
    </xf>
    <xf numFmtId="3" fontId="0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 textRotation="90" wrapText="1"/>
    </xf>
    <xf numFmtId="0" fontId="0" fillId="0" borderId="80" xfId="0" applyFont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2" fillId="0" borderId="8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1" xfId="0" applyFont="1" applyBorder="1" applyAlignment="1" applyProtection="1">
      <alignment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2" fontId="0" fillId="0" borderId="82" xfId="0" applyNumberFormat="1" applyFont="1" applyBorder="1" applyAlignment="1" applyProtection="1">
      <alignment horizontal="center" vertical="center"/>
      <protection locked="0"/>
    </xf>
    <xf numFmtId="2" fontId="0" fillId="0" borderId="83" xfId="0" applyNumberFormat="1" applyFont="1" applyBorder="1" applyAlignment="1" applyProtection="1">
      <alignment horizontal="center" vertical="center"/>
      <protection locked="0"/>
    </xf>
    <xf numFmtId="2" fontId="0" fillId="0" borderId="84" xfId="0" applyNumberFormat="1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 textRotation="90" wrapText="1"/>
      <protection/>
    </xf>
    <xf numFmtId="2" fontId="5" fillId="18" borderId="77" xfId="0" applyNumberFormat="1" applyFont="1" applyFill="1" applyBorder="1" applyAlignment="1" applyProtection="1">
      <alignment horizontal="center" vertical="center"/>
      <protection/>
    </xf>
    <xf numFmtId="0" fontId="5" fillId="17" borderId="69" xfId="0" applyFont="1" applyFill="1" applyBorder="1" applyAlignment="1" applyProtection="1">
      <alignment horizontal="center" vertical="center"/>
      <protection/>
    </xf>
    <xf numFmtId="2" fontId="5" fillId="17" borderId="76" xfId="0" applyNumberFormat="1" applyFont="1" applyFill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5" fillId="18" borderId="77" xfId="0" applyFont="1" applyFill="1" applyBorder="1" applyAlignment="1" applyProtection="1">
      <alignment horizontal="center" vertical="center"/>
      <protection/>
    </xf>
    <xf numFmtId="0" fontId="0" fillId="0" borderId="84" xfId="0" applyFont="1" applyBorder="1" applyAlignment="1" applyProtection="1">
      <alignment horizontal="center" vertical="center"/>
      <protection locked="0"/>
    </xf>
    <xf numFmtId="0" fontId="5" fillId="17" borderId="76" xfId="0" applyFont="1" applyFill="1" applyBorder="1" applyAlignment="1" applyProtection="1">
      <alignment horizontal="center" vertical="center"/>
      <protection/>
    </xf>
    <xf numFmtId="10" fontId="5" fillId="17" borderId="56" xfId="0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 quotePrefix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2" fontId="0" fillId="0" borderId="82" xfId="0" applyNumberFormat="1" applyFont="1" applyBorder="1" applyAlignment="1" applyProtection="1">
      <alignment horizontal="center" vertical="center"/>
      <protection/>
    </xf>
    <xf numFmtId="2" fontId="0" fillId="0" borderId="83" xfId="0" applyNumberFormat="1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 quotePrefix="1">
      <alignment horizontal="center" vertical="center"/>
      <protection/>
    </xf>
    <xf numFmtId="0" fontId="0" fillId="0" borderId="26" xfId="0" applyFont="1" applyBorder="1" applyAlignment="1" applyProtection="1" quotePrefix="1">
      <alignment horizontal="center" vertical="center"/>
      <protection/>
    </xf>
    <xf numFmtId="0" fontId="0" fillId="0" borderId="27" xfId="0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49" xfId="0" applyFont="1" applyBorder="1" applyAlignment="1" applyProtection="1" quotePrefix="1">
      <alignment horizontal="center" vertical="center"/>
      <protection/>
    </xf>
    <xf numFmtId="0" fontId="0" fillId="0" borderId="45" xfId="0" applyFont="1" applyBorder="1" applyAlignment="1" applyProtection="1" quotePrefix="1">
      <alignment horizontal="center" vertical="center"/>
      <protection/>
    </xf>
    <xf numFmtId="2" fontId="0" fillId="0" borderId="84" xfId="0" applyNumberFormat="1" applyFont="1" applyBorder="1" applyAlignment="1" applyProtection="1">
      <alignment horizontal="center" vertical="center"/>
      <protection/>
    </xf>
    <xf numFmtId="2" fontId="0" fillId="0" borderId="77" xfId="0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10" fontId="0" fillId="8" borderId="82" xfId="0" applyNumberFormat="1" applyFont="1" applyFill="1" applyBorder="1" applyAlignment="1" applyProtection="1">
      <alignment vertical="center"/>
      <protection/>
    </xf>
    <xf numFmtId="0" fontId="0" fillId="8" borderId="5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1" fillId="3" borderId="42" xfId="0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2" fillId="3" borderId="63" xfId="0" applyFont="1" applyFill="1" applyBorder="1" applyAlignment="1" applyProtection="1">
      <alignment horizontal="center" vertical="center" textRotation="90" wrapText="1"/>
      <protection/>
    </xf>
    <xf numFmtId="0" fontId="2" fillId="0" borderId="57" xfId="0" applyFont="1" applyBorder="1" applyAlignment="1" applyProtection="1">
      <alignment horizontal="center" vertical="center" textRotation="90" wrapText="1"/>
      <protection/>
    </xf>
    <xf numFmtId="0" fontId="2" fillId="0" borderId="55" xfId="0" applyFont="1" applyBorder="1" applyAlignment="1" applyProtection="1">
      <alignment horizontal="center" vertical="center" textRotation="90" wrapText="1"/>
      <protection/>
    </xf>
    <xf numFmtId="0" fontId="2" fillId="0" borderId="55" xfId="0" applyFont="1" applyFill="1" applyBorder="1" applyAlignment="1" applyProtection="1">
      <alignment horizontal="center" vertical="center" textRotation="90" wrapText="1"/>
      <protection/>
    </xf>
    <xf numFmtId="0" fontId="2" fillId="0" borderId="59" xfId="0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2" fillId="15" borderId="63" xfId="0" applyFont="1" applyFill="1" applyBorder="1" applyAlignment="1" applyProtection="1">
      <alignment horizontal="center" vertical="center" textRotation="90" wrapText="1"/>
      <protection/>
    </xf>
    <xf numFmtId="0" fontId="0" fillId="15" borderId="42" xfId="0" applyFont="1" applyFill="1" applyBorder="1" applyAlignment="1" applyProtection="1">
      <alignment horizontal="center" vertical="center"/>
      <protection/>
    </xf>
    <xf numFmtId="0" fontId="0" fillId="15" borderId="40" xfId="0" applyFont="1" applyFill="1" applyBorder="1" applyAlignment="1" applyProtection="1">
      <alignment horizontal="center" vertical="center"/>
      <protection/>
    </xf>
    <xf numFmtId="0" fontId="0" fillId="15" borderId="41" xfId="0" applyFont="1" applyFill="1" applyBorder="1" applyAlignment="1" applyProtection="1">
      <alignment horizontal="center" vertical="center"/>
      <protection/>
    </xf>
    <xf numFmtId="0" fontId="5" fillId="15" borderId="63" xfId="0" applyFont="1" applyFill="1" applyBorder="1" applyAlignment="1" applyProtection="1">
      <alignment horizontal="center" vertical="center"/>
      <protection/>
    </xf>
    <xf numFmtId="0" fontId="5" fillId="15" borderId="7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3" fontId="0" fillId="0" borderId="37" xfId="0" applyNumberFormat="1" applyFont="1" applyFill="1" applyBorder="1" applyAlignment="1" applyProtection="1">
      <alignment horizontal="center" vertical="center"/>
      <protection/>
    </xf>
    <xf numFmtId="3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8" borderId="46" xfId="0" applyFont="1" applyFill="1" applyBorder="1" applyAlignment="1" applyProtection="1">
      <alignment horizontal="center" vertical="center"/>
      <protection/>
    </xf>
    <xf numFmtId="0" fontId="0" fillId="8" borderId="60" xfId="0" applyFont="1" applyFill="1" applyBorder="1" applyAlignment="1" applyProtection="1">
      <alignment horizontal="center" vertical="center"/>
      <protection/>
    </xf>
    <xf numFmtId="0" fontId="0" fillId="8" borderId="6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3" fontId="5" fillId="0" borderId="55" xfId="0" applyNumberFormat="1" applyFont="1" applyFill="1" applyBorder="1" applyAlignment="1" applyProtection="1">
      <alignment horizontal="center" vertical="center"/>
      <protection/>
    </xf>
    <xf numFmtId="4" fontId="5" fillId="18" borderId="58" xfId="0" applyNumberFormat="1" applyFont="1" applyFill="1" applyBorder="1" applyAlignment="1" applyProtection="1">
      <alignment horizontal="center" vertical="center"/>
      <protection/>
    </xf>
    <xf numFmtId="3" fontId="5" fillId="0" borderId="56" xfId="0" applyNumberFormat="1" applyFont="1" applyFill="1" applyBorder="1" applyAlignment="1" applyProtection="1">
      <alignment horizontal="center" vertical="center"/>
      <protection/>
    </xf>
    <xf numFmtId="3" fontId="0" fillId="0" borderId="27" xfId="0" applyNumberFormat="1" applyFont="1" applyBorder="1" applyAlignment="1" applyProtection="1">
      <alignment horizontal="center" vertical="center"/>
      <protection/>
    </xf>
    <xf numFmtId="3" fontId="0" fillId="0" borderId="13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3" fontId="0" fillId="0" borderId="49" xfId="0" applyNumberFormat="1" applyFont="1" applyBorder="1" applyAlignment="1" applyProtection="1">
      <alignment horizontal="center" vertical="center"/>
      <protection/>
    </xf>
    <xf numFmtId="3" fontId="0" fillId="0" borderId="48" xfId="0" applyNumberFormat="1" applyFont="1" applyBorder="1" applyAlignment="1" applyProtection="1">
      <alignment horizontal="center" vertical="center"/>
      <protection/>
    </xf>
    <xf numFmtId="3" fontId="0" fillId="0" borderId="48" xfId="0" applyNumberFormat="1" applyFont="1" applyFill="1" applyBorder="1" applyAlignment="1" applyProtection="1">
      <alignment horizontal="center" vertical="center"/>
      <protection/>
    </xf>
    <xf numFmtId="3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 textRotation="90" wrapText="1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85" xfId="0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18" borderId="54" xfId="0" applyNumberFormat="1" applyFont="1" applyFill="1" applyBorder="1" applyAlignment="1" applyProtection="1">
      <alignment horizontal="center" vertical="center"/>
      <protection/>
    </xf>
    <xf numFmtId="0" fontId="0" fillId="0" borderId="86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89" xfId="0" applyFont="1" applyBorder="1" applyAlignment="1" applyProtection="1">
      <alignment horizontal="center" vertical="center"/>
      <protection locked="0"/>
    </xf>
    <xf numFmtId="0" fontId="0" fillId="0" borderId="90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3" fontId="5" fillId="17" borderId="54" xfId="0" applyNumberFormat="1" applyFont="1" applyFill="1" applyBorder="1" applyAlignment="1" applyProtection="1">
      <alignment horizontal="center" vertical="center"/>
      <protection/>
    </xf>
    <xf numFmtId="3" fontId="5" fillId="17" borderId="55" xfId="0" applyNumberFormat="1" applyFont="1" applyFill="1" applyBorder="1" applyAlignment="1" applyProtection="1">
      <alignment horizontal="center" vertical="center"/>
      <protection/>
    </xf>
    <xf numFmtId="3" fontId="5" fillId="17" borderId="56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 textRotation="90" wrapText="1"/>
      <protection/>
    </xf>
    <xf numFmtId="3" fontId="0" fillId="0" borderId="89" xfId="0" applyNumberFormat="1" applyFont="1" applyBorder="1" applyAlignment="1" applyProtection="1">
      <alignment horizontal="center" vertical="center"/>
      <protection locked="0"/>
    </xf>
    <xf numFmtId="3" fontId="0" fillId="0" borderId="90" xfId="0" applyNumberFormat="1" applyFont="1" applyBorder="1" applyAlignment="1" applyProtection="1">
      <alignment horizontal="center" vertical="center"/>
      <protection locked="0"/>
    </xf>
    <xf numFmtId="3" fontId="0" fillId="0" borderId="73" xfId="0" applyNumberFormat="1" applyFont="1" applyBorder="1" applyAlignment="1" applyProtection="1">
      <alignment horizontal="center" vertical="center"/>
      <protection locked="0"/>
    </xf>
    <xf numFmtId="3" fontId="0" fillId="0" borderId="75" xfId="0" applyNumberFormat="1" applyFont="1" applyBorder="1" applyAlignment="1" applyProtection="1">
      <alignment horizontal="center" vertical="center"/>
      <protection locked="0"/>
    </xf>
    <xf numFmtId="3" fontId="0" fillId="0" borderId="86" xfId="0" applyNumberFormat="1" applyFont="1" applyBorder="1" applyAlignment="1" applyProtection="1">
      <alignment horizontal="center" vertical="center"/>
      <protection locked="0"/>
    </xf>
    <xf numFmtId="3" fontId="0" fillId="0" borderId="87" xfId="0" applyNumberFormat="1" applyFont="1" applyBorder="1" applyAlignment="1" applyProtection="1">
      <alignment horizontal="center" vertical="center"/>
      <protection locked="0"/>
    </xf>
    <xf numFmtId="3" fontId="0" fillId="0" borderId="88" xfId="0" applyNumberFormat="1" applyFont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textRotation="90" wrapText="1"/>
      <protection/>
    </xf>
    <xf numFmtId="3" fontId="0" fillId="0" borderId="89" xfId="0" applyNumberFormat="1" applyFont="1" applyFill="1" applyBorder="1" applyAlignment="1" applyProtection="1">
      <alignment horizontal="center" vertical="center"/>
      <protection locked="0"/>
    </xf>
    <xf numFmtId="3" fontId="0" fillId="0" borderId="73" xfId="0" applyNumberFormat="1" applyFont="1" applyFill="1" applyBorder="1" applyAlignment="1" applyProtection="1">
      <alignment horizontal="center" vertical="center"/>
      <protection locked="0"/>
    </xf>
    <xf numFmtId="3" fontId="0" fillId="0" borderId="87" xfId="0" applyNumberFormat="1" applyFont="1" applyFill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3" fontId="0" fillId="0" borderId="65" xfId="0" applyNumberFormat="1" applyFont="1" applyBorder="1" applyAlignment="1" applyProtection="1">
      <alignment horizontal="center" vertical="center"/>
      <protection locked="0"/>
    </xf>
    <xf numFmtId="3" fontId="0" fillId="0" borderId="66" xfId="0" applyNumberFormat="1" applyFont="1" applyBorder="1" applyAlignment="1" applyProtection="1">
      <alignment horizontal="center" vertical="center"/>
      <protection locked="0"/>
    </xf>
    <xf numFmtId="3" fontId="0" fillId="0" borderId="67" xfId="0" applyNumberFormat="1" applyFont="1" applyBorder="1" applyAlignment="1" applyProtection="1">
      <alignment horizontal="center" vertical="center"/>
      <protection locked="0"/>
    </xf>
    <xf numFmtId="3" fontId="0" fillId="0" borderId="66" xfId="0" applyNumberFormat="1" applyFont="1" applyFill="1" applyBorder="1" applyAlignment="1" applyProtection="1">
      <alignment horizontal="center" vertical="center"/>
      <protection locked="0"/>
    </xf>
    <xf numFmtId="3" fontId="4" fillId="18" borderId="63" xfId="0" applyNumberFormat="1" applyFont="1" applyFill="1" applyBorder="1" applyAlignment="1" applyProtection="1">
      <alignment horizontal="center" vertical="center" shrinkToFit="1"/>
      <protection/>
    </xf>
    <xf numFmtId="3" fontId="5" fillId="18" borderId="54" xfId="0" applyNumberFormat="1" applyFont="1" applyFill="1" applyBorder="1" applyAlignment="1" applyProtection="1">
      <alignment horizontal="center" vertical="center" shrinkToFit="1"/>
      <protection/>
    </xf>
    <xf numFmtId="3" fontId="5" fillId="18" borderId="55" xfId="0" applyNumberFormat="1" applyFont="1" applyFill="1" applyBorder="1" applyAlignment="1" applyProtection="1">
      <alignment horizontal="center" vertical="center" shrinkToFit="1"/>
      <protection/>
    </xf>
    <xf numFmtId="3" fontId="5" fillId="18" borderId="56" xfId="0" applyNumberFormat="1" applyFont="1" applyFill="1" applyBorder="1" applyAlignment="1" applyProtection="1">
      <alignment horizontal="center" vertical="center" shrinkToFit="1"/>
      <protection/>
    </xf>
    <xf numFmtId="3" fontId="5" fillId="0" borderId="0" xfId="0" applyNumberFormat="1" applyFont="1" applyFill="1" applyBorder="1" applyAlignment="1">
      <alignment horizontal="center" vertical="center" shrinkToFit="1"/>
    </xf>
    <xf numFmtId="3" fontId="1" fillId="0" borderId="0" xfId="0" applyNumberFormat="1" applyFont="1" applyFill="1" applyBorder="1" applyAlignment="1">
      <alignment shrinkToFit="1"/>
    </xf>
    <xf numFmtId="3" fontId="4" fillId="17" borderId="71" xfId="0" applyNumberFormat="1" applyFont="1" applyFill="1" applyBorder="1" applyAlignment="1" applyProtection="1">
      <alignment horizontal="center" vertical="center" shrinkToFit="1"/>
      <protection/>
    </xf>
    <xf numFmtId="3" fontId="5" fillId="17" borderId="54" xfId="0" applyNumberFormat="1" applyFont="1" applyFill="1" applyBorder="1" applyAlignment="1" applyProtection="1">
      <alignment horizontal="center" vertical="center" shrinkToFit="1"/>
      <protection/>
    </xf>
    <xf numFmtId="3" fontId="5" fillId="17" borderId="55" xfId="0" applyNumberFormat="1" applyFont="1" applyFill="1" applyBorder="1" applyAlignment="1" applyProtection="1">
      <alignment horizontal="center" vertical="center" shrinkToFit="1"/>
      <protection/>
    </xf>
    <xf numFmtId="3" fontId="5" fillId="17" borderId="56" xfId="0" applyNumberFormat="1" applyFont="1" applyFill="1" applyBorder="1" applyAlignment="1" applyProtection="1">
      <alignment horizontal="center" vertical="center" shrinkToFit="1"/>
      <protection/>
    </xf>
    <xf numFmtId="4" fontId="5" fillId="0" borderId="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Fill="1" applyBorder="1" applyAlignment="1">
      <alignment shrinkToFit="1"/>
    </xf>
    <xf numFmtId="0" fontId="2" fillId="0" borderId="1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90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3" fontId="0" fillId="0" borderId="39" xfId="0" applyNumberFormat="1" applyFont="1" applyBorder="1" applyAlignment="1" applyProtection="1">
      <alignment horizontal="center" vertical="center"/>
      <protection/>
    </xf>
    <xf numFmtId="3" fontId="0" fillId="0" borderId="37" xfId="0" applyNumberFormat="1" applyFont="1" applyBorder="1" applyAlignment="1" applyProtection="1">
      <alignment horizontal="center" vertical="center"/>
      <protection/>
    </xf>
    <xf numFmtId="0" fontId="0" fillId="0" borderId="86" xfId="0" applyFont="1" applyBorder="1" applyAlignment="1" applyProtection="1">
      <alignment horizontal="center" vertical="center"/>
      <protection/>
    </xf>
    <xf numFmtId="0" fontId="0" fillId="0" borderId="87" xfId="0" applyFont="1" applyBorder="1" applyAlignment="1" applyProtection="1">
      <alignment horizontal="center" vertical="center"/>
      <protection/>
    </xf>
    <xf numFmtId="0" fontId="0" fillId="0" borderId="88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3" fontId="0" fillId="0" borderId="65" xfId="0" applyNumberFormat="1" applyFont="1" applyBorder="1" applyAlignment="1" applyProtection="1">
      <alignment horizontal="center" vertical="center"/>
      <protection/>
    </xf>
    <xf numFmtId="3" fontId="0" fillId="0" borderId="66" xfId="0" applyNumberFormat="1" applyFont="1" applyBorder="1" applyAlignment="1" applyProtection="1">
      <alignment horizontal="center" vertical="center"/>
      <protection/>
    </xf>
    <xf numFmtId="3" fontId="0" fillId="0" borderId="67" xfId="0" applyNumberFormat="1" applyFont="1" applyBorder="1" applyAlignment="1" applyProtection="1">
      <alignment horizontal="center" vertical="center"/>
      <protection/>
    </xf>
    <xf numFmtId="3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89" xfId="0" applyFont="1" applyBorder="1" applyAlignment="1" applyProtection="1">
      <alignment horizontal="center" vertical="center"/>
      <protection/>
    </xf>
    <xf numFmtId="3" fontId="0" fillId="0" borderId="89" xfId="0" applyNumberFormat="1" applyFont="1" applyBorder="1" applyAlignment="1" applyProtection="1">
      <alignment horizontal="center" vertical="center"/>
      <protection/>
    </xf>
    <xf numFmtId="3" fontId="0" fillId="0" borderId="89" xfId="0" applyNumberFormat="1" applyFont="1" applyFill="1" applyBorder="1" applyAlignment="1" applyProtection="1">
      <alignment horizontal="center" vertical="center"/>
      <protection/>
    </xf>
    <xf numFmtId="10" fontId="0" fillId="17" borderId="56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18" borderId="57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17" borderId="68" xfId="0" applyNumberFormat="1" applyFont="1" applyFill="1" applyBorder="1" applyAlignment="1" applyProtection="1">
      <alignment horizontal="center" vertical="center"/>
      <protection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90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center" vertical="center"/>
      <protection locked="0"/>
    </xf>
    <xf numFmtId="0" fontId="10" fillId="0" borderId="8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3" fontId="10" fillId="0" borderId="90" xfId="0" applyNumberFormat="1" applyFont="1" applyBorder="1" applyAlignment="1" applyProtection="1">
      <alignment horizontal="center" vertical="center"/>
      <protection locked="0"/>
    </xf>
    <xf numFmtId="3" fontId="10" fillId="0" borderId="73" xfId="0" applyNumberFormat="1" applyFont="1" applyBorder="1" applyAlignment="1" applyProtection="1">
      <alignment horizontal="center" vertical="center"/>
      <protection locked="0"/>
    </xf>
    <xf numFmtId="3" fontId="10" fillId="0" borderId="75" xfId="0" applyNumberFormat="1" applyFont="1" applyBorder="1" applyAlignment="1" applyProtection="1">
      <alignment horizontal="center" vertical="center"/>
      <protection locked="0"/>
    </xf>
    <xf numFmtId="0" fontId="11" fillId="0" borderId="86" xfId="0" applyFont="1" applyBorder="1" applyAlignment="1" applyProtection="1">
      <alignment horizontal="center" vertical="center"/>
      <protection locked="0"/>
    </xf>
    <xf numFmtId="0" fontId="11" fillId="0" borderId="87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90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/>
      <protection/>
    </xf>
    <xf numFmtId="0" fontId="13" fillId="0" borderId="73" xfId="0" applyFont="1" applyBorder="1" applyAlignment="1" applyProtection="1">
      <alignment horizontal="center" vertical="center" textRotation="90" wrapText="1"/>
      <protection/>
    </xf>
    <xf numFmtId="0" fontId="13" fillId="0" borderId="74" xfId="0" applyFont="1" applyBorder="1" applyAlignment="1" applyProtection="1">
      <alignment horizontal="center" vertical="center" textRotation="90" wrapText="1"/>
      <protection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90" xfId="0" applyFont="1" applyFill="1" applyBorder="1" applyAlignment="1" applyProtection="1">
      <alignment horizontal="center" vertical="center"/>
      <protection locked="0"/>
    </xf>
    <xf numFmtId="0" fontId="10" fillId="0" borderId="73" xfId="0" applyFont="1" applyFill="1" applyBorder="1" applyAlignment="1" applyProtection="1">
      <alignment horizontal="center" vertical="center"/>
      <protection locked="0"/>
    </xf>
    <xf numFmtId="0" fontId="10" fillId="0" borderId="75" xfId="0" applyFont="1" applyFill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3" fontId="0" fillId="0" borderId="24" xfId="0" applyNumberFormat="1" applyFont="1" applyBorder="1" applyAlignment="1" applyProtection="1">
      <alignment horizontal="center" vertical="center"/>
      <protection locked="0"/>
    </xf>
    <xf numFmtId="3" fontId="0" fillId="0" borderId="45" xfId="0" applyNumberFormat="1" applyFont="1" applyBorder="1" applyAlignment="1" applyProtection="1">
      <alignment horizontal="center" vertical="center"/>
      <protection locked="0"/>
    </xf>
    <xf numFmtId="0" fontId="17" fillId="0" borderId="90" xfId="0" applyFont="1" applyBorder="1" applyAlignment="1" applyProtection="1">
      <alignment horizontal="center" vertical="center"/>
      <protection locked="0"/>
    </xf>
    <xf numFmtId="0" fontId="17" fillId="0" borderId="73" xfId="0" applyFont="1" applyBorder="1" applyAlignment="1" applyProtection="1">
      <alignment horizontal="center" vertical="center"/>
      <protection locked="0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3" fontId="5" fillId="18" borderId="72" xfId="0" applyNumberFormat="1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9" fillId="0" borderId="0" xfId="0" applyFont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" fillId="0" borderId="51" xfId="0" applyFont="1" applyBorder="1" applyAlignment="1" applyProtection="1">
      <alignment horizontal="center"/>
      <protection/>
    </xf>
    <xf numFmtId="0" fontId="1" fillId="0" borderId="91" xfId="0" applyFont="1" applyBorder="1" applyAlignment="1" applyProtection="1">
      <alignment horizontal="center"/>
      <protection/>
    </xf>
    <xf numFmtId="0" fontId="1" fillId="0" borderId="8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91" xfId="0" applyBorder="1" applyAlignment="1">
      <alignment horizontal="center"/>
    </xf>
    <xf numFmtId="0" fontId="1" fillId="0" borderId="51" xfId="0" applyFont="1" applyBorder="1" applyAlignment="1" applyProtection="1">
      <alignment horizontal="center" vertical="center"/>
      <protection/>
    </xf>
    <xf numFmtId="0" fontId="0" fillId="0" borderId="91" xfId="0" applyBorder="1" applyAlignment="1" applyProtection="1">
      <alignment horizontal="center" vertical="center"/>
      <protection/>
    </xf>
    <xf numFmtId="0" fontId="0" fillId="0" borderId="91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91" xfId="0" applyFont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shrinkToFi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0" fillId="0" borderId="59" xfId="0" applyBorder="1" applyAlignment="1">
      <alignment/>
    </xf>
    <xf numFmtId="0" fontId="0" fillId="0" borderId="77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5" fillId="0" borderId="70" xfId="0" applyFont="1" applyBorder="1" applyAlignment="1" applyProtection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59" xfId="0" applyFont="1" applyBorder="1" applyAlignment="1" applyProtection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/>
    </xf>
    <xf numFmtId="0" fontId="0" fillId="0" borderId="91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5"/>
  <sheetViews>
    <sheetView view="pageBreakPreview" zoomScaleNormal="85" zoomScaleSheetLayoutView="100" zoomScalePageLayoutView="0" workbookViewId="0" topLeftCell="A3">
      <selection activeCell="T24" sqref="T24"/>
    </sheetView>
  </sheetViews>
  <sheetFormatPr defaultColWidth="0" defaultRowHeight="15" zeroHeight="1"/>
  <cols>
    <col min="1" max="1" width="8.09765625" style="49" customWidth="1"/>
    <col min="2" max="7" width="5.19921875" style="49" customWidth="1"/>
    <col min="8" max="8" width="5.8984375" style="49" bestFit="1" customWidth="1"/>
    <col min="9" max="20" width="5.19921875" style="49" customWidth="1"/>
    <col min="21" max="21" width="4.3984375" style="49" customWidth="1"/>
    <col min="22" max="22" width="5.09765625" style="49" customWidth="1"/>
    <col min="23" max="23" width="5.19921875" style="49" customWidth="1"/>
    <col min="24" max="16384" width="5.19921875" style="49" hidden="1" customWidth="1"/>
  </cols>
  <sheetData>
    <row r="1" spans="1:22" ht="15.75">
      <c r="A1" s="684" t="s">
        <v>170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</row>
    <row r="2" spans="1:22" ht="15.75">
      <c r="A2" s="684" t="s">
        <v>0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</row>
    <row r="3" spans="1:22" ht="16.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5" customFormat="1" ht="15.75">
      <c r="A4" s="292"/>
      <c r="B4" s="681" t="s">
        <v>1</v>
      </c>
      <c r="C4" s="682"/>
      <c r="D4" s="682"/>
      <c r="E4" s="682"/>
      <c r="F4" s="683"/>
      <c r="G4" s="682" t="s">
        <v>2</v>
      </c>
      <c r="H4" s="682"/>
      <c r="I4" s="682"/>
      <c r="J4" s="682"/>
      <c r="K4" s="682"/>
      <c r="L4" s="682"/>
      <c r="M4" s="682"/>
      <c r="N4" s="682"/>
      <c r="O4" s="682"/>
      <c r="P4" s="682"/>
      <c r="Q4" s="685"/>
      <c r="R4" s="685"/>
      <c r="S4" s="685"/>
      <c r="T4" s="685"/>
      <c r="U4" s="685"/>
      <c r="V4" s="648" t="s">
        <v>38</v>
      </c>
    </row>
    <row r="5" spans="1:22" s="6" customFormat="1" ht="60.75">
      <c r="A5" s="293" t="s">
        <v>3</v>
      </c>
      <c r="B5" s="298" t="s">
        <v>39</v>
      </c>
      <c r="C5" s="138" t="s">
        <v>4</v>
      </c>
      <c r="D5" s="138" t="s">
        <v>5</v>
      </c>
      <c r="E5" s="138" t="s">
        <v>6</v>
      </c>
      <c r="F5" s="299" t="s">
        <v>7</v>
      </c>
      <c r="G5" s="147" t="s">
        <v>146</v>
      </c>
      <c r="H5" s="139" t="s">
        <v>9</v>
      </c>
      <c r="I5" s="138" t="s">
        <v>10</v>
      </c>
      <c r="J5" s="139" t="s">
        <v>9</v>
      </c>
      <c r="K5" s="138" t="s">
        <v>11</v>
      </c>
      <c r="L5" s="139" t="s">
        <v>9</v>
      </c>
      <c r="M5" s="138" t="s">
        <v>12</v>
      </c>
      <c r="N5" s="139" t="s">
        <v>9</v>
      </c>
      <c r="O5" s="138" t="s">
        <v>13</v>
      </c>
      <c r="P5" s="342" t="s">
        <v>9</v>
      </c>
      <c r="Q5" s="298" t="s">
        <v>76</v>
      </c>
      <c r="R5" s="310" t="s">
        <v>9</v>
      </c>
      <c r="S5" s="298" t="s">
        <v>77</v>
      </c>
      <c r="T5" s="299" t="s">
        <v>9</v>
      </c>
      <c r="U5" s="320"/>
      <c r="V5" s="325"/>
    </row>
    <row r="6" spans="1:22" s="7" customFormat="1" ht="18" customHeight="1">
      <c r="A6" s="294" t="s">
        <v>154</v>
      </c>
      <c r="B6" s="173">
        <v>5</v>
      </c>
      <c r="C6" s="89"/>
      <c r="D6" s="89"/>
      <c r="E6" s="89"/>
      <c r="F6" s="300"/>
      <c r="G6" s="93">
        <v>5</v>
      </c>
      <c r="H6" s="144">
        <f>IF(G6/B6&gt;0,G6/B6,"")</f>
        <v>1</v>
      </c>
      <c r="I6" s="89">
        <v>3</v>
      </c>
      <c r="J6" s="141">
        <f>IF(I6/B6&gt;0,I6/B6,"")</f>
        <v>0.6</v>
      </c>
      <c r="K6" s="89">
        <v>2</v>
      </c>
      <c r="L6" s="141">
        <f>IF(K6/B6&gt;0,K6/B6,"")</f>
        <v>0.4</v>
      </c>
      <c r="M6" s="89"/>
      <c r="N6" s="141">
        <f>IF(M6/B6&gt;0,M6/B6,"")</f>
      </c>
      <c r="O6" s="89"/>
      <c r="P6" s="311">
        <f>IF(O6/B6&gt;0,O6/B6,"")</f>
      </c>
      <c r="Q6" s="173"/>
      <c r="R6" s="311">
        <f>IF(Q6/B6&gt;0,Q6/B6,"")</f>
      </c>
      <c r="S6" s="173">
        <v>5</v>
      </c>
      <c r="T6" s="316">
        <f aca="true" t="shared" si="0" ref="T6:T34">IF(S6/B6&gt;0,S6/B6,"")</f>
        <v>1</v>
      </c>
      <c r="U6" s="321"/>
      <c r="V6" s="326">
        <v>3.94</v>
      </c>
    </row>
    <row r="7" spans="1:22" s="7" customFormat="1" ht="18" customHeight="1">
      <c r="A7" s="295" t="s">
        <v>15</v>
      </c>
      <c r="B7" s="173">
        <v>23</v>
      </c>
      <c r="C7" s="89"/>
      <c r="D7" s="89"/>
      <c r="E7" s="89">
        <v>1</v>
      </c>
      <c r="F7" s="300"/>
      <c r="G7" s="93">
        <v>22</v>
      </c>
      <c r="H7" s="144">
        <f aca="true" t="shared" si="1" ref="H7:H34">IF(G7/B7&gt;0,G7/B7,"")</f>
        <v>0.9565217391304348</v>
      </c>
      <c r="I7" s="89"/>
      <c r="J7" s="141">
        <f aca="true" t="shared" si="2" ref="J7:J34">IF(I7/B7&gt;0,I7/B7,"")</f>
      </c>
      <c r="K7" s="89"/>
      <c r="L7" s="141">
        <f aca="true" t="shared" si="3" ref="L7:L34">IF(K7/B7&gt;0,K7/B7,"")</f>
      </c>
      <c r="M7" s="89"/>
      <c r="N7" s="141">
        <f>IF(M7/B7&gt;0,M7/B7,"")</f>
      </c>
      <c r="O7" s="89"/>
      <c r="P7" s="311">
        <f aca="true" t="shared" si="4" ref="P7:P34">IF(O7/B7&gt;0,O7/B7,"")</f>
      </c>
      <c r="Q7" s="173">
        <v>1</v>
      </c>
      <c r="R7" s="311">
        <f aca="true" t="shared" si="5" ref="R7:R34">IF(Q7/B7&gt;0,Q7/B7,"")</f>
        <v>0.043478260869565216</v>
      </c>
      <c r="S7" s="173">
        <v>22</v>
      </c>
      <c r="T7" s="316">
        <f t="shared" si="0"/>
        <v>0.9565217391304348</v>
      </c>
      <c r="U7" s="321"/>
      <c r="V7" s="326"/>
    </row>
    <row r="8" spans="1:22" s="7" customFormat="1" ht="18" customHeight="1">
      <c r="A8" s="295" t="s">
        <v>16</v>
      </c>
      <c r="B8" s="173">
        <v>22</v>
      </c>
      <c r="C8" s="89"/>
      <c r="D8" s="89"/>
      <c r="E8" s="89">
        <v>2</v>
      </c>
      <c r="F8" s="300"/>
      <c r="G8" s="93">
        <v>20</v>
      </c>
      <c r="H8" s="144">
        <f t="shared" si="1"/>
        <v>0.9090909090909091</v>
      </c>
      <c r="I8" s="89"/>
      <c r="J8" s="141">
        <f t="shared" si="2"/>
      </c>
      <c r="K8" s="89"/>
      <c r="L8" s="141">
        <f t="shared" si="3"/>
      </c>
      <c r="M8" s="89"/>
      <c r="N8" s="141">
        <f>IF(M8/B8&gt;0,M8/B8,"")</f>
      </c>
      <c r="O8" s="89"/>
      <c r="P8" s="311">
        <f t="shared" si="4"/>
      </c>
      <c r="Q8" s="173">
        <v>2</v>
      </c>
      <c r="R8" s="311">
        <f t="shared" si="5"/>
        <v>0.09090909090909091</v>
      </c>
      <c r="S8" s="173">
        <v>20</v>
      </c>
      <c r="T8" s="316">
        <f t="shared" si="0"/>
        <v>0.9090909090909091</v>
      </c>
      <c r="U8" s="321"/>
      <c r="V8" s="326"/>
    </row>
    <row r="9" spans="1:22" s="7" customFormat="1" ht="18" customHeight="1" hidden="1">
      <c r="A9" s="295" t="s">
        <v>85</v>
      </c>
      <c r="B9" s="173"/>
      <c r="C9" s="89"/>
      <c r="D9" s="89"/>
      <c r="E9" s="89"/>
      <c r="F9" s="300"/>
      <c r="G9" s="93"/>
      <c r="H9" s="144" t="e">
        <f t="shared" si="1"/>
        <v>#DIV/0!</v>
      </c>
      <c r="I9" s="89"/>
      <c r="J9" s="141" t="e">
        <f t="shared" si="2"/>
        <v>#DIV/0!</v>
      </c>
      <c r="K9" s="89"/>
      <c r="L9" s="141" t="e">
        <f t="shared" si="3"/>
        <v>#DIV/0!</v>
      </c>
      <c r="M9" s="89"/>
      <c r="N9" s="141" t="e">
        <f>IF(M9/B9&gt;0,M9/B9,"")</f>
        <v>#DIV/0!</v>
      </c>
      <c r="O9" s="89"/>
      <c r="P9" s="311" t="e">
        <f t="shared" si="4"/>
        <v>#DIV/0!</v>
      </c>
      <c r="Q9" s="173"/>
      <c r="R9" s="311" t="e">
        <f t="shared" si="5"/>
        <v>#DIV/0!</v>
      </c>
      <c r="S9" s="173"/>
      <c r="T9" s="316" t="e">
        <f t="shared" si="0"/>
        <v>#DIV/0!</v>
      </c>
      <c r="U9" s="321"/>
      <c r="V9" s="326"/>
    </row>
    <row r="10" spans="1:22" s="7" customFormat="1" ht="18" customHeight="1">
      <c r="A10" s="295" t="s">
        <v>17</v>
      </c>
      <c r="B10" s="173">
        <v>25</v>
      </c>
      <c r="C10" s="89"/>
      <c r="D10" s="89"/>
      <c r="E10" s="89"/>
      <c r="F10" s="300"/>
      <c r="G10" s="93">
        <v>25</v>
      </c>
      <c r="H10" s="144">
        <f t="shared" si="1"/>
        <v>1</v>
      </c>
      <c r="I10" s="89">
        <v>13</v>
      </c>
      <c r="J10" s="141">
        <f t="shared" si="2"/>
        <v>0.52</v>
      </c>
      <c r="K10" s="89">
        <v>11</v>
      </c>
      <c r="L10" s="141">
        <f t="shared" si="3"/>
        <v>0.44</v>
      </c>
      <c r="M10" s="89">
        <v>1</v>
      </c>
      <c r="N10" s="141">
        <f>IF(M10/B10&gt;0,M10/B10,"")</f>
        <v>0.04</v>
      </c>
      <c r="O10" s="89"/>
      <c r="P10" s="311">
        <f t="shared" si="4"/>
      </c>
      <c r="Q10" s="173"/>
      <c r="R10" s="311">
        <f t="shared" si="5"/>
      </c>
      <c r="S10" s="173">
        <v>25</v>
      </c>
      <c r="T10" s="316">
        <f t="shared" si="0"/>
        <v>1</v>
      </c>
      <c r="U10" s="321"/>
      <c r="V10" s="326">
        <v>4.44</v>
      </c>
    </row>
    <row r="11" spans="1:22" s="7" customFormat="1" ht="18" customHeight="1">
      <c r="A11" s="295" t="s">
        <v>18</v>
      </c>
      <c r="B11" s="173">
        <v>26</v>
      </c>
      <c r="C11" s="89"/>
      <c r="D11" s="89"/>
      <c r="E11" s="89">
        <v>1</v>
      </c>
      <c r="F11" s="300"/>
      <c r="G11" s="93">
        <v>25</v>
      </c>
      <c r="H11" s="144">
        <f t="shared" si="1"/>
        <v>0.9615384615384616</v>
      </c>
      <c r="I11" s="89">
        <v>9</v>
      </c>
      <c r="J11" s="141">
        <f t="shared" si="2"/>
        <v>0.34615384615384615</v>
      </c>
      <c r="K11" s="89">
        <v>16</v>
      </c>
      <c r="L11" s="141">
        <f t="shared" si="3"/>
        <v>0.6153846153846154</v>
      </c>
      <c r="M11" s="89"/>
      <c r="N11" s="141">
        <f aca="true" t="shared" si="6" ref="N11:N34">IF(M11/B11&gt;0,M11/B11,"")</f>
      </c>
      <c r="O11" s="89"/>
      <c r="P11" s="311">
        <f t="shared" si="4"/>
      </c>
      <c r="Q11" s="173">
        <v>1</v>
      </c>
      <c r="R11" s="311">
        <f t="shared" si="5"/>
        <v>0.038461538461538464</v>
      </c>
      <c r="S11" s="173">
        <v>25</v>
      </c>
      <c r="T11" s="316">
        <f t="shared" si="0"/>
        <v>0.9615384615384616</v>
      </c>
      <c r="U11" s="321"/>
      <c r="V11" s="326">
        <v>4.39</v>
      </c>
    </row>
    <row r="12" spans="1:22" s="7" customFormat="1" ht="18" customHeight="1" hidden="1">
      <c r="A12" s="295" t="s">
        <v>86</v>
      </c>
      <c r="B12" s="173"/>
      <c r="C12" s="89"/>
      <c r="D12" s="89"/>
      <c r="E12" s="89"/>
      <c r="F12" s="300"/>
      <c r="G12" s="93"/>
      <c r="H12" s="144" t="e">
        <f t="shared" si="1"/>
        <v>#DIV/0!</v>
      </c>
      <c r="I12" s="89"/>
      <c r="J12" s="141" t="e">
        <f t="shared" si="2"/>
        <v>#DIV/0!</v>
      </c>
      <c r="K12" s="89"/>
      <c r="L12" s="141" t="e">
        <f t="shared" si="3"/>
        <v>#DIV/0!</v>
      </c>
      <c r="M12" s="89"/>
      <c r="N12" s="141" t="e">
        <f t="shared" si="6"/>
        <v>#DIV/0!</v>
      </c>
      <c r="O12" s="89"/>
      <c r="P12" s="311" t="e">
        <f t="shared" si="4"/>
        <v>#DIV/0!</v>
      </c>
      <c r="Q12" s="173"/>
      <c r="R12" s="311" t="e">
        <f t="shared" si="5"/>
        <v>#DIV/0!</v>
      </c>
      <c r="S12" s="173"/>
      <c r="T12" s="316" t="e">
        <f t="shared" si="0"/>
        <v>#DIV/0!</v>
      </c>
      <c r="U12" s="321"/>
      <c r="V12" s="326"/>
    </row>
    <row r="13" spans="1:22" s="7" customFormat="1" ht="18" customHeight="1">
      <c r="A13" s="295" t="s">
        <v>19</v>
      </c>
      <c r="B13" s="173">
        <v>25</v>
      </c>
      <c r="C13" s="89"/>
      <c r="D13" s="89"/>
      <c r="E13" s="89">
        <v>2</v>
      </c>
      <c r="F13" s="300"/>
      <c r="G13" s="93">
        <v>23</v>
      </c>
      <c r="H13" s="144">
        <f t="shared" si="1"/>
        <v>0.92</v>
      </c>
      <c r="I13" s="89">
        <v>10</v>
      </c>
      <c r="J13" s="141">
        <f t="shared" si="2"/>
        <v>0.4</v>
      </c>
      <c r="K13" s="89">
        <v>8</v>
      </c>
      <c r="L13" s="141">
        <f t="shared" si="3"/>
        <v>0.32</v>
      </c>
      <c r="M13" s="89">
        <v>4</v>
      </c>
      <c r="N13" s="141">
        <f t="shared" si="6"/>
        <v>0.16</v>
      </c>
      <c r="O13" s="89">
        <v>1</v>
      </c>
      <c r="P13" s="311">
        <f t="shared" si="4"/>
        <v>0.04</v>
      </c>
      <c r="Q13" s="173">
        <v>2</v>
      </c>
      <c r="R13" s="311">
        <f t="shared" si="5"/>
        <v>0.08</v>
      </c>
      <c r="S13" s="173">
        <v>23</v>
      </c>
      <c r="T13" s="316">
        <f t="shared" si="0"/>
        <v>0.92</v>
      </c>
      <c r="U13" s="321"/>
      <c r="V13" s="326">
        <v>4.3</v>
      </c>
    </row>
    <row r="14" spans="1:22" s="7" customFormat="1" ht="18" customHeight="1">
      <c r="A14" s="295" t="s">
        <v>20</v>
      </c>
      <c r="B14" s="173">
        <v>26</v>
      </c>
      <c r="C14" s="89"/>
      <c r="D14" s="89"/>
      <c r="E14" s="89">
        <v>1</v>
      </c>
      <c r="F14" s="300"/>
      <c r="G14" s="93">
        <v>25</v>
      </c>
      <c r="H14" s="144">
        <f t="shared" si="1"/>
        <v>0.9615384615384616</v>
      </c>
      <c r="I14" s="89">
        <v>12</v>
      </c>
      <c r="J14" s="141">
        <f t="shared" si="2"/>
        <v>0.46153846153846156</v>
      </c>
      <c r="K14" s="89">
        <v>10</v>
      </c>
      <c r="L14" s="141">
        <f t="shared" si="3"/>
        <v>0.38461538461538464</v>
      </c>
      <c r="M14" s="89">
        <v>3</v>
      </c>
      <c r="N14" s="141">
        <f t="shared" si="6"/>
        <v>0.11538461538461539</v>
      </c>
      <c r="O14" s="89"/>
      <c r="P14" s="311">
        <f t="shared" si="4"/>
      </c>
      <c r="Q14" s="173">
        <v>1</v>
      </c>
      <c r="R14" s="311">
        <f t="shared" si="5"/>
        <v>0.038461538461538464</v>
      </c>
      <c r="S14" s="173">
        <v>25</v>
      </c>
      <c r="T14" s="316">
        <f t="shared" si="0"/>
        <v>0.9615384615384616</v>
      </c>
      <c r="U14" s="321"/>
      <c r="V14" s="326">
        <v>4.24</v>
      </c>
    </row>
    <row r="15" spans="1:22" s="7" customFormat="1" ht="18" customHeight="1" hidden="1">
      <c r="A15" s="295" t="s">
        <v>21</v>
      </c>
      <c r="B15" s="173"/>
      <c r="C15" s="89"/>
      <c r="D15" s="89"/>
      <c r="E15" s="89"/>
      <c r="F15" s="300"/>
      <c r="G15" s="93"/>
      <c r="H15" s="144" t="e">
        <f t="shared" si="1"/>
        <v>#DIV/0!</v>
      </c>
      <c r="I15" s="89"/>
      <c r="J15" s="141" t="e">
        <f t="shared" si="2"/>
        <v>#DIV/0!</v>
      </c>
      <c r="K15" s="89"/>
      <c r="L15" s="141" t="e">
        <f t="shared" si="3"/>
        <v>#DIV/0!</v>
      </c>
      <c r="M15" s="89"/>
      <c r="N15" s="141" t="e">
        <f t="shared" si="6"/>
        <v>#DIV/0!</v>
      </c>
      <c r="O15" s="89"/>
      <c r="P15" s="311" t="e">
        <f t="shared" si="4"/>
        <v>#DIV/0!</v>
      </c>
      <c r="Q15" s="173"/>
      <c r="R15" s="311" t="e">
        <f t="shared" si="5"/>
        <v>#DIV/0!</v>
      </c>
      <c r="S15" s="173"/>
      <c r="T15" s="316" t="e">
        <f t="shared" si="0"/>
        <v>#DIV/0!</v>
      </c>
      <c r="U15" s="321"/>
      <c r="V15" s="326"/>
    </row>
    <row r="16" spans="1:22" s="7" customFormat="1" ht="18" customHeight="1">
      <c r="A16" s="295" t="s">
        <v>22</v>
      </c>
      <c r="B16" s="173">
        <v>24</v>
      </c>
      <c r="C16" s="89"/>
      <c r="D16" s="89"/>
      <c r="E16" s="89"/>
      <c r="F16" s="300"/>
      <c r="G16" s="93">
        <v>24</v>
      </c>
      <c r="H16" s="144">
        <f t="shared" si="1"/>
        <v>1</v>
      </c>
      <c r="I16" s="89">
        <v>10</v>
      </c>
      <c r="J16" s="141">
        <f t="shared" si="2"/>
        <v>0.4166666666666667</v>
      </c>
      <c r="K16" s="89">
        <v>8</v>
      </c>
      <c r="L16" s="141">
        <f t="shared" si="3"/>
        <v>0.3333333333333333</v>
      </c>
      <c r="M16" s="89">
        <v>6</v>
      </c>
      <c r="N16" s="141">
        <f t="shared" si="6"/>
        <v>0.25</v>
      </c>
      <c r="O16" s="89"/>
      <c r="P16" s="311">
        <f t="shared" si="4"/>
      </c>
      <c r="Q16" s="173"/>
      <c r="R16" s="311">
        <f t="shared" si="5"/>
      </c>
      <c r="S16" s="173">
        <v>24</v>
      </c>
      <c r="T16" s="316">
        <f t="shared" si="0"/>
        <v>1</v>
      </c>
      <c r="U16" s="321"/>
      <c r="V16" s="326">
        <v>4.22</v>
      </c>
    </row>
    <row r="17" spans="1:22" s="7" customFormat="1" ht="18.75" customHeight="1" thickBot="1">
      <c r="A17" s="295" t="s">
        <v>23</v>
      </c>
      <c r="B17" s="173">
        <v>23</v>
      </c>
      <c r="C17" s="89"/>
      <c r="D17" s="89"/>
      <c r="E17" s="89"/>
      <c r="F17" s="300"/>
      <c r="G17" s="93">
        <v>23</v>
      </c>
      <c r="H17" s="144">
        <f t="shared" si="1"/>
        <v>1</v>
      </c>
      <c r="I17" s="89">
        <v>12</v>
      </c>
      <c r="J17" s="141">
        <f t="shared" si="2"/>
        <v>0.5217391304347826</v>
      </c>
      <c r="K17" s="89">
        <v>7</v>
      </c>
      <c r="L17" s="141">
        <f t="shared" si="3"/>
        <v>0.30434782608695654</v>
      </c>
      <c r="M17" s="89">
        <v>4</v>
      </c>
      <c r="N17" s="141">
        <f t="shared" si="6"/>
        <v>0.17391304347826086</v>
      </c>
      <c r="O17" s="89"/>
      <c r="P17" s="311">
        <f t="shared" si="4"/>
      </c>
      <c r="Q17" s="173"/>
      <c r="R17" s="311">
        <f t="shared" si="5"/>
      </c>
      <c r="S17" s="173">
        <v>23</v>
      </c>
      <c r="T17" s="316">
        <f t="shared" si="0"/>
        <v>1</v>
      </c>
      <c r="U17" s="321"/>
      <c r="V17" s="326">
        <v>4.44</v>
      </c>
    </row>
    <row r="18" spans="1:22" s="7" customFormat="1" ht="18" customHeight="1" hidden="1" thickBot="1">
      <c r="A18" s="296" t="s">
        <v>24</v>
      </c>
      <c r="B18" s="174"/>
      <c r="C18" s="90"/>
      <c r="D18" s="90"/>
      <c r="E18" s="90"/>
      <c r="F18" s="301"/>
      <c r="G18" s="92"/>
      <c r="H18" s="145" t="e">
        <f t="shared" si="1"/>
        <v>#DIV/0!</v>
      </c>
      <c r="I18" s="90"/>
      <c r="J18" s="142" t="e">
        <f t="shared" si="2"/>
        <v>#DIV/0!</v>
      </c>
      <c r="K18" s="90"/>
      <c r="L18" s="142" t="e">
        <f t="shared" si="3"/>
        <v>#DIV/0!</v>
      </c>
      <c r="M18" s="90"/>
      <c r="N18" s="142" t="e">
        <f t="shared" si="6"/>
        <v>#DIV/0!</v>
      </c>
      <c r="O18" s="90"/>
      <c r="P18" s="312" t="e">
        <f t="shared" si="4"/>
        <v>#DIV/0!</v>
      </c>
      <c r="Q18" s="174"/>
      <c r="R18" s="312" t="e">
        <f t="shared" si="5"/>
        <v>#DIV/0!</v>
      </c>
      <c r="S18" s="174"/>
      <c r="T18" s="317" t="e">
        <f t="shared" si="0"/>
        <v>#DIV/0!</v>
      </c>
      <c r="U18" s="322"/>
      <c r="V18" s="327"/>
    </row>
    <row r="19" spans="1:22" s="70" customFormat="1" ht="18" customHeight="1" thickBot="1">
      <c r="A19" s="341" t="s">
        <v>25</v>
      </c>
      <c r="B19" s="303">
        <f aca="true" t="shared" si="7" ref="B19:G19">SUM(B6:B18)</f>
        <v>199</v>
      </c>
      <c r="C19" s="304">
        <f t="shared" si="7"/>
        <v>0</v>
      </c>
      <c r="D19" s="304">
        <f t="shared" si="7"/>
        <v>0</v>
      </c>
      <c r="E19" s="304">
        <f t="shared" si="7"/>
        <v>7</v>
      </c>
      <c r="F19" s="305">
        <f t="shared" si="7"/>
        <v>0</v>
      </c>
      <c r="G19" s="306">
        <f t="shared" si="7"/>
        <v>192</v>
      </c>
      <c r="H19" s="307">
        <f t="shared" si="1"/>
        <v>0.964824120603015</v>
      </c>
      <c r="I19" s="304">
        <f>SUM(I6:I18)</f>
        <v>69</v>
      </c>
      <c r="J19" s="308">
        <f t="shared" si="2"/>
        <v>0.34673366834170855</v>
      </c>
      <c r="K19" s="304">
        <f>SUM(K6:K18)</f>
        <v>62</v>
      </c>
      <c r="L19" s="308">
        <f t="shared" si="3"/>
        <v>0.31155778894472363</v>
      </c>
      <c r="M19" s="304">
        <f aca="true" t="shared" si="8" ref="M19:S19">SUM(M6:M18)</f>
        <v>18</v>
      </c>
      <c r="N19" s="308">
        <f t="shared" si="6"/>
        <v>0.09045226130653267</v>
      </c>
      <c r="O19" s="304">
        <f t="shared" si="8"/>
        <v>1</v>
      </c>
      <c r="P19" s="343">
        <f t="shared" si="4"/>
        <v>0.005025125628140704</v>
      </c>
      <c r="Q19" s="303">
        <f t="shared" si="8"/>
        <v>7</v>
      </c>
      <c r="R19" s="313">
        <f t="shared" si="5"/>
        <v>0.035175879396984924</v>
      </c>
      <c r="S19" s="303">
        <f t="shared" si="8"/>
        <v>192</v>
      </c>
      <c r="T19" s="318">
        <f t="shared" si="0"/>
        <v>0.964824120603015</v>
      </c>
      <c r="U19" s="315"/>
      <c r="V19" s="328">
        <f>AVERAGE(V6:V18)</f>
        <v>4.281428571428572</v>
      </c>
    </row>
    <row r="20" spans="1:22" s="7" customFormat="1" ht="18" customHeight="1" hidden="1">
      <c r="A20" s="297" t="s">
        <v>14</v>
      </c>
      <c r="B20" s="175"/>
      <c r="C20" s="91"/>
      <c r="D20" s="91"/>
      <c r="E20" s="91"/>
      <c r="F20" s="302"/>
      <c r="G20" s="94"/>
      <c r="H20" s="146" t="e">
        <f t="shared" si="1"/>
        <v>#DIV/0!</v>
      </c>
      <c r="I20" s="91"/>
      <c r="J20" s="143" t="e">
        <f t="shared" si="2"/>
        <v>#DIV/0!</v>
      </c>
      <c r="K20" s="91"/>
      <c r="L20" s="143" t="e">
        <f t="shared" si="3"/>
        <v>#DIV/0!</v>
      </c>
      <c r="M20" s="91"/>
      <c r="N20" s="143" t="e">
        <f t="shared" si="6"/>
        <v>#DIV/0!</v>
      </c>
      <c r="O20" s="91"/>
      <c r="P20" s="314" t="e">
        <f t="shared" si="4"/>
        <v>#DIV/0!</v>
      </c>
      <c r="Q20" s="175"/>
      <c r="R20" s="314" t="e">
        <f t="shared" si="5"/>
        <v>#DIV/0!</v>
      </c>
      <c r="S20" s="175"/>
      <c r="T20" s="319" t="e">
        <f t="shared" si="0"/>
        <v>#DIV/0!</v>
      </c>
      <c r="U20" s="323"/>
      <c r="V20" s="329"/>
    </row>
    <row r="21" spans="1:22" s="7" customFormat="1" ht="18" customHeight="1">
      <c r="A21" s="297" t="s">
        <v>26</v>
      </c>
      <c r="B21" s="175">
        <v>25</v>
      </c>
      <c r="C21" s="91"/>
      <c r="D21" s="91"/>
      <c r="E21" s="91"/>
      <c r="F21" s="302"/>
      <c r="G21" s="94">
        <v>25</v>
      </c>
      <c r="H21" s="146">
        <f t="shared" si="1"/>
        <v>1</v>
      </c>
      <c r="I21" s="91">
        <v>16</v>
      </c>
      <c r="J21" s="143">
        <f t="shared" si="2"/>
        <v>0.64</v>
      </c>
      <c r="K21" s="91">
        <v>4</v>
      </c>
      <c r="L21" s="143">
        <f t="shared" si="3"/>
        <v>0.16</v>
      </c>
      <c r="M21" s="91">
        <v>5</v>
      </c>
      <c r="N21" s="143">
        <f t="shared" si="6"/>
        <v>0.2</v>
      </c>
      <c r="O21" s="91"/>
      <c r="P21" s="314">
        <f t="shared" si="4"/>
      </c>
      <c r="Q21" s="175"/>
      <c r="R21" s="314">
        <f t="shared" si="5"/>
      </c>
      <c r="S21" s="175">
        <v>25</v>
      </c>
      <c r="T21" s="319">
        <f t="shared" si="0"/>
        <v>1</v>
      </c>
      <c r="U21" s="323"/>
      <c r="V21" s="329">
        <v>4.43</v>
      </c>
    </row>
    <row r="22" spans="1:22" s="7" customFormat="1" ht="18" customHeight="1">
      <c r="A22" s="295" t="s">
        <v>27</v>
      </c>
      <c r="B22" s="173">
        <v>27</v>
      </c>
      <c r="C22" s="89"/>
      <c r="D22" s="89"/>
      <c r="E22" s="89"/>
      <c r="F22" s="300"/>
      <c r="G22" s="93">
        <v>27</v>
      </c>
      <c r="H22" s="144">
        <f t="shared" si="1"/>
        <v>1</v>
      </c>
      <c r="I22" s="89">
        <v>10</v>
      </c>
      <c r="J22" s="141">
        <f t="shared" si="2"/>
        <v>0.37037037037037035</v>
      </c>
      <c r="K22" s="89">
        <v>9</v>
      </c>
      <c r="L22" s="141">
        <f t="shared" si="3"/>
        <v>0.3333333333333333</v>
      </c>
      <c r="M22" s="89">
        <v>7</v>
      </c>
      <c r="N22" s="141">
        <f t="shared" si="6"/>
        <v>0.25925925925925924</v>
      </c>
      <c r="O22" s="89">
        <v>1</v>
      </c>
      <c r="P22" s="311">
        <f t="shared" si="4"/>
        <v>0.037037037037037035</v>
      </c>
      <c r="Q22" s="173"/>
      <c r="R22" s="311">
        <f t="shared" si="5"/>
      </c>
      <c r="S22" s="173">
        <v>27</v>
      </c>
      <c r="T22" s="316">
        <f t="shared" si="0"/>
        <v>1</v>
      </c>
      <c r="U22" s="321"/>
      <c r="V22" s="326">
        <v>3.93</v>
      </c>
    </row>
    <row r="23" spans="1:22" s="7" customFormat="1" ht="18" customHeight="1" hidden="1">
      <c r="A23" s="295" t="s">
        <v>28</v>
      </c>
      <c r="B23" s="173"/>
      <c r="C23" s="89"/>
      <c r="D23" s="89"/>
      <c r="E23" s="89"/>
      <c r="F23" s="300"/>
      <c r="G23" s="93"/>
      <c r="H23" s="144" t="e">
        <f t="shared" si="1"/>
        <v>#DIV/0!</v>
      </c>
      <c r="I23" s="89"/>
      <c r="J23" s="141" t="e">
        <f t="shared" si="2"/>
        <v>#DIV/0!</v>
      </c>
      <c r="K23" s="89"/>
      <c r="L23" s="141" t="e">
        <f t="shared" si="3"/>
        <v>#DIV/0!</v>
      </c>
      <c r="M23" s="89"/>
      <c r="N23" s="141" t="e">
        <f t="shared" si="6"/>
        <v>#DIV/0!</v>
      </c>
      <c r="O23" s="89"/>
      <c r="P23" s="311" t="e">
        <f t="shared" si="4"/>
        <v>#DIV/0!</v>
      </c>
      <c r="Q23" s="173"/>
      <c r="R23" s="311" t="e">
        <f t="shared" si="5"/>
        <v>#DIV/0!</v>
      </c>
      <c r="S23" s="173"/>
      <c r="T23" s="316" t="e">
        <f t="shared" si="0"/>
        <v>#DIV/0!</v>
      </c>
      <c r="U23" s="321"/>
      <c r="V23" s="326"/>
    </row>
    <row r="24" spans="1:22" s="7" customFormat="1" ht="18" customHeight="1">
      <c r="A24" s="295" t="s">
        <v>29</v>
      </c>
      <c r="B24" s="173">
        <v>23</v>
      </c>
      <c r="C24" s="89"/>
      <c r="D24" s="89"/>
      <c r="E24" s="89"/>
      <c r="F24" s="300"/>
      <c r="G24" s="93">
        <v>23</v>
      </c>
      <c r="H24" s="144">
        <f t="shared" si="1"/>
        <v>1</v>
      </c>
      <c r="I24" s="89">
        <v>9</v>
      </c>
      <c r="J24" s="141">
        <f t="shared" si="2"/>
        <v>0.391304347826087</v>
      </c>
      <c r="K24" s="89">
        <v>5</v>
      </c>
      <c r="L24" s="141">
        <f t="shared" si="3"/>
        <v>0.21739130434782608</v>
      </c>
      <c r="M24" s="89">
        <v>9</v>
      </c>
      <c r="N24" s="141">
        <f t="shared" si="6"/>
        <v>0.391304347826087</v>
      </c>
      <c r="O24" s="89"/>
      <c r="P24" s="311">
        <f t="shared" si="4"/>
      </c>
      <c r="Q24" s="173"/>
      <c r="R24" s="311">
        <f t="shared" si="5"/>
      </c>
      <c r="S24" s="173">
        <v>23</v>
      </c>
      <c r="T24" s="316">
        <f t="shared" si="0"/>
        <v>1</v>
      </c>
      <c r="U24" s="321"/>
      <c r="V24" s="326">
        <v>3.89</v>
      </c>
    </row>
    <row r="25" spans="1:22" s="7" customFormat="1" ht="18" customHeight="1">
      <c r="A25" s="295" t="s">
        <v>30</v>
      </c>
      <c r="B25" s="173">
        <v>23</v>
      </c>
      <c r="C25" s="89"/>
      <c r="D25" s="89"/>
      <c r="E25" s="89"/>
      <c r="F25" s="300"/>
      <c r="G25" s="93">
        <v>23</v>
      </c>
      <c r="H25" s="144">
        <f t="shared" si="1"/>
        <v>1</v>
      </c>
      <c r="I25" s="89">
        <v>5</v>
      </c>
      <c r="J25" s="141">
        <f t="shared" si="2"/>
        <v>0.21739130434782608</v>
      </c>
      <c r="K25" s="89">
        <v>10</v>
      </c>
      <c r="L25" s="141">
        <f t="shared" si="3"/>
        <v>0.43478260869565216</v>
      </c>
      <c r="M25" s="89">
        <v>8</v>
      </c>
      <c r="N25" s="141">
        <f t="shared" si="6"/>
        <v>0.34782608695652173</v>
      </c>
      <c r="O25" s="89"/>
      <c r="P25" s="311">
        <f t="shared" si="4"/>
      </c>
      <c r="Q25" s="173"/>
      <c r="R25" s="311">
        <f t="shared" si="5"/>
      </c>
      <c r="S25" s="173">
        <v>23</v>
      </c>
      <c r="T25" s="316">
        <f t="shared" si="0"/>
        <v>1</v>
      </c>
      <c r="U25" s="321"/>
      <c r="V25" s="326">
        <v>3.84</v>
      </c>
    </row>
    <row r="26" spans="1:22" s="7" customFormat="1" ht="18" customHeight="1" hidden="1">
      <c r="A26" s="295" t="s">
        <v>31</v>
      </c>
      <c r="B26" s="173"/>
      <c r="C26" s="89"/>
      <c r="D26" s="89"/>
      <c r="E26" s="89"/>
      <c r="F26" s="300"/>
      <c r="G26" s="93"/>
      <c r="H26" s="144" t="e">
        <f t="shared" si="1"/>
        <v>#DIV/0!</v>
      </c>
      <c r="I26" s="89"/>
      <c r="J26" s="141" t="e">
        <f t="shared" si="2"/>
        <v>#DIV/0!</v>
      </c>
      <c r="K26" s="89"/>
      <c r="L26" s="141" t="e">
        <f t="shared" si="3"/>
        <v>#DIV/0!</v>
      </c>
      <c r="M26" s="89"/>
      <c r="N26" s="141" t="e">
        <f t="shared" si="6"/>
        <v>#DIV/0!</v>
      </c>
      <c r="O26" s="89"/>
      <c r="P26" s="311" t="e">
        <f t="shared" si="4"/>
        <v>#DIV/0!</v>
      </c>
      <c r="Q26" s="173"/>
      <c r="R26" s="311" t="e">
        <f t="shared" si="5"/>
        <v>#DIV/0!</v>
      </c>
      <c r="S26" s="173"/>
      <c r="T26" s="316" t="e">
        <f t="shared" si="0"/>
        <v>#DIV/0!</v>
      </c>
      <c r="U26" s="321"/>
      <c r="V26" s="326"/>
    </row>
    <row r="27" spans="1:22" s="7" customFormat="1" ht="18" customHeight="1">
      <c r="A27" s="295" t="s">
        <v>32</v>
      </c>
      <c r="B27" s="173">
        <v>20</v>
      </c>
      <c r="C27" s="89"/>
      <c r="D27" s="89"/>
      <c r="E27" s="89"/>
      <c r="F27" s="300"/>
      <c r="G27" s="93">
        <v>20</v>
      </c>
      <c r="H27" s="144">
        <f t="shared" si="1"/>
        <v>1</v>
      </c>
      <c r="I27" s="89">
        <v>7</v>
      </c>
      <c r="J27" s="141">
        <f t="shared" si="2"/>
        <v>0.35</v>
      </c>
      <c r="K27" s="89">
        <v>10</v>
      </c>
      <c r="L27" s="141">
        <f t="shared" si="3"/>
        <v>0.5</v>
      </c>
      <c r="M27" s="89">
        <v>3</v>
      </c>
      <c r="N27" s="141">
        <f t="shared" si="6"/>
        <v>0.15</v>
      </c>
      <c r="O27" s="89"/>
      <c r="P27" s="311">
        <f t="shared" si="4"/>
      </c>
      <c r="Q27" s="173"/>
      <c r="R27" s="311">
        <f t="shared" si="5"/>
      </c>
      <c r="S27" s="173">
        <v>20</v>
      </c>
      <c r="T27" s="316">
        <f t="shared" si="0"/>
        <v>1</v>
      </c>
      <c r="U27" s="321"/>
      <c r="V27" s="326">
        <v>4.25</v>
      </c>
    </row>
    <row r="28" spans="1:22" s="7" customFormat="1" ht="18" customHeight="1">
      <c r="A28" s="295" t="s">
        <v>33</v>
      </c>
      <c r="B28" s="173">
        <v>19</v>
      </c>
      <c r="C28" s="89"/>
      <c r="D28" s="89"/>
      <c r="E28" s="89"/>
      <c r="F28" s="300"/>
      <c r="G28" s="93">
        <v>19</v>
      </c>
      <c r="H28" s="144">
        <f t="shared" si="1"/>
        <v>1</v>
      </c>
      <c r="I28" s="89">
        <v>10</v>
      </c>
      <c r="J28" s="141">
        <f t="shared" si="2"/>
        <v>0.5263157894736842</v>
      </c>
      <c r="K28" s="89">
        <v>6</v>
      </c>
      <c r="L28" s="141">
        <f t="shared" si="3"/>
        <v>0.3157894736842105</v>
      </c>
      <c r="M28" s="89">
        <v>3</v>
      </c>
      <c r="N28" s="141">
        <f t="shared" si="6"/>
        <v>0.15789473684210525</v>
      </c>
      <c r="O28" s="89"/>
      <c r="P28" s="311">
        <f t="shared" si="4"/>
      </c>
      <c r="Q28" s="173"/>
      <c r="R28" s="311">
        <f t="shared" si="5"/>
      </c>
      <c r="S28" s="173">
        <v>19</v>
      </c>
      <c r="T28" s="316">
        <f t="shared" si="0"/>
        <v>1</v>
      </c>
      <c r="U28" s="321"/>
      <c r="V28" s="326">
        <v>4.3</v>
      </c>
    </row>
    <row r="29" spans="1:22" s="7" customFormat="1" ht="18" customHeight="1" hidden="1">
      <c r="A29" s="295" t="s">
        <v>78</v>
      </c>
      <c r="B29" s="173"/>
      <c r="C29" s="89"/>
      <c r="D29" s="89"/>
      <c r="E29" s="89"/>
      <c r="F29" s="300"/>
      <c r="G29" s="93"/>
      <c r="H29" s="144" t="e">
        <f t="shared" si="1"/>
        <v>#DIV/0!</v>
      </c>
      <c r="I29" s="89"/>
      <c r="J29" s="141" t="e">
        <f t="shared" si="2"/>
        <v>#DIV/0!</v>
      </c>
      <c r="K29" s="89"/>
      <c r="L29" s="141" t="e">
        <f t="shared" si="3"/>
        <v>#DIV/0!</v>
      </c>
      <c r="M29" s="89"/>
      <c r="N29" s="141" t="e">
        <f t="shared" si="6"/>
        <v>#DIV/0!</v>
      </c>
      <c r="O29" s="89"/>
      <c r="P29" s="311" t="e">
        <f t="shared" si="4"/>
        <v>#DIV/0!</v>
      </c>
      <c r="Q29" s="173"/>
      <c r="R29" s="311" t="e">
        <f t="shared" si="5"/>
        <v>#DIV/0!</v>
      </c>
      <c r="S29" s="173"/>
      <c r="T29" s="316" t="e">
        <f t="shared" si="0"/>
        <v>#DIV/0!</v>
      </c>
      <c r="U29" s="321"/>
      <c r="V29" s="326"/>
    </row>
    <row r="30" spans="1:22" s="7" customFormat="1" ht="18" customHeight="1">
      <c r="A30" s="295" t="s">
        <v>34</v>
      </c>
      <c r="B30" s="173">
        <v>22</v>
      </c>
      <c r="C30" s="89"/>
      <c r="D30" s="89"/>
      <c r="E30" s="89"/>
      <c r="F30" s="300"/>
      <c r="G30" s="93">
        <v>22</v>
      </c>
      <c r="H30" s="144">
        <f t="shared" si="1"/>
        <v>1</v>
      </c>
      <c r="I30" s="89">
        <v>6</v>
      </c>
      <c r="J30" s="141">
        <f t="shared" si="2"/>
        <v>0.2727272727272727</v>
      </c>
      <c r="K30" s="89">
        <v>10</v>
      </c>
      <c r="L30" s="141">
        <f t="shared" si="3"/>
        <v>0.45454545454545453</v>
      </c>
      <c r="M30" s="89">
        <v>6</v>
      </c>
      <c r="N30" s="141">
        <f t="shared" si="6"/>
        <v>0.2727272727272727</v>
      </c>
      <c r="O30" s="89"/>
      <c r="P30" s="311">
        <f t="shared" si="4"/>
      </c>
      <c r="Q30" s="173"/>
      <c r="R30" s="311">
        <f t="shared" si="5"/>
      </c>
      <c r="S30" s="173">
        <v>22</v>
      </c>
      <c r="T30" s="316">
        <f t="shared" si="0"/>
        <v>1</v>
      </c>
      <c r="U30" s="321"/>
      <c r="V30" s="326">
        <v>4.03</v>
      </c>
    </row>
    <row r="31" spans="1:22" s="7" customFormat="1" ht="18" customHeight="1" thickBot="1">
      <c r="A31" s="295" t="s">
        <v>35</v>
      </c>
      <c r="B31" s="174">
        <v>20</v>
      </c>
      <c r="C31" s="90"/>
      <c r="D31" s="90"/>
      <c r="E31" s="90"/>
      <c r="F31" s="301"/>
      <c r="G31" s="92">
        <v>20</v>
      </c>
      <c r="H31" s="144">
        <f t="shared" si="1"/>
        <v>1</v>
      </c>
      <c r="I31" s="90">
        <v>10</v>
      </c>
      <c r="J31" s="141">
        <f t="shared" si="2"/>
        <v>0.5</v>
      </c>
      <c r="K31" s="90">
        <v>7</v>
      </c>
      <c r="L31" s="141">
        <f t="shared" si="3"/>
        <v>0.35</v>
      </c>
      <c r="M31" s="90">
        <v>3</v>
      </c>
      <c r="N31" s="141">
        <f t="shared" si="6"/>
        <v>0.15</v>
      </c>
      <c r="O31" s="90"/>
      <c r="P31" s="311">
        <f t="shared" si="4"/>
      </c>
      <c r="Q31" s="174"/>
      <c r="R31" s="311">
        <f t="shared" si="5"/>
      </c>
      <c r="S31" s="174">
        <v>20</v>
      </c>
      <c r="T31" s="316">
        <f t="shared" si="0"/>
        <v>1</v>
      </c>
      <c r="U31" s="322"/>
      <c r="V31" s="327">
        <v>4.41</v>
      </c>
    </row>
    <row r="32" spans="1:22" s="7" customFormat="1" ht="18" customHeight="1" hidden="1" thickBot="1">
      <c r="A32" s="296" t="s">
        <v>87</v>
      </c>
      <c r="B32" s="174"/>
      <c r="C32" s="90"/>
      <c r="D32" s="90"/>
      <c r="E32" s="90"/>
      <c r="F32" s="301"/>
      <c r="G32" s="92"/>
      <c r="H32" s="145" t="e">
        <f t="shared" si="1"/>
        <v>#DIV/0!</v>
      </c>
      <c r="I32" s="90"/>
      <c r="J32" s="142" t="e">
        <f t="shared" si="2"/>
        <v>#DIV/0!</v>
      </c>
      <c r="K32" s="90"/>
      <c r="L32" s="142" t="e">
        <f t="shared" si="3"/>
        <v>#DIV/0!</v>
      </c>
      <c r="M32" s="90"/>
      <c r="N32" s="142" t="e">
        <f t="shared" si="6"/>
        <v>#DIV/0!</v>
      </c>
      <c r="O32" s="90"/>
      <c r="P32" s="312" t="e">
        <f t="shared" si="4"/>
        <v>#DIV/0!</v>
      </c>
      <c r="Q32" s="174"/>
      <c r="R32" s="312" t="e">
        <f t="shared" si="5"/>
        <v>#DIV/0!</v>
      </c>
      <c r="S32" s="174"/>
      <c r="T32" s="317" t="e">
        <f t="shared" si="0"/>
        <v>#DIV/0!</v>
      </c>
      <c r="U32" s="322"/>
      <c r="V32" s="327"/>
    </row>
    <row r="33" spans="1:22" s="28" customFormat="1" ht="18" customHeight="1" thickBot="1">
      <c r="A33" s="341" t="s">
        <v>36</v>
      </c>
      <c r="B33" s="303">
        <f aca="true" t="shared" si="9" ref="B33:G33">SUM(B20:B32)</f>
        <v>179</v>
      </c>
      <c r="C33" s="304">
        <f t="shared" si="9"/>
        <v>0</v>
      </c>
      <c r="D33" s="304">
        <f t="shared" si="9"/>
        <v>0</v>
      </c>
      <c r="E33" s="304">
        <f t="shared" si="9"/>
        <v>0</v>
      </c>
      <c r="F33" s="305">
        <f t="shared" si="9"/>
        <v>0</v>
      </c>
      <c r="G33" s="306">
        <f t="shared" si="9"/>
        <v>179</v>
      </c>
      <c r="H33" s="307">
        <f t="shared" si="1"/>
        <v>1</v>
      </c>
      <c r="I33" s="304">
        <f>SUM(I20:I32)</f>
        <v>73</v>
      </c>
      <c r="J33" s="308">
        <f t="shared" si="2"/>
        <v>0.40782122905027934</v>
      </c>
      <c r="K33" s="304">
        <f>SUM(K20:K32)</f>
        <v>61</v>
      </c>
      <c r="L33" s="308">
        <f t="shared" si="3"/>
        <v>0.3407821229050279</v>
      </c>
      <c r="M33" s="304">
        <f>SUM(M20:M32)</f>
        <v>44</v>
      </c>
      <c r="N33" s="308">
        <f t="shared" si="6"/>
        <v>0.24581005586592178</v>
      </c>
      <c r="O33" s="304">
        <f>SUM(O20:O32)</f>
        <v>1</v>
      </c>
      <c r="P33" s="343">
        <f t="shared" si="4"/>
        <v>0.00558659217877095</v>
      </c>
      <c r="Q33" s="303">
        <f>SUM(Q20:Q32)</f>
        <v>0</v>
      </c>
      <c r="R33" s="313">
        <f t="shared" si="5"/>
      </c>
      <c r="S33" s="303">
        <f>SUM(S20:S32)</f>
        <v>179</v>
      </c>
      <c r="T33" s="318">
        <f t="shared" si="0"/>
        <v>1</v>
      </c>
      <c r="U33" s="315"/>
      <c r="V33" s="328">
        <f>AVERAGE(V20:V32)</f>
        <v>4.135</v>
      </c>
    </row>
    <row r="34" spans="1:22" s="28" customFormat="1" ht="18" customHeight="1" thickBot="1">
      <c r="A34" s="330" t="s">
        <v>37</v>
      </c>
      <c r="B34" s="331">
        <f aca="true" t="shared" si="10" ref="B34:G34">B19+B33</f>
        <v>378</v>
      </c>
      <c r="C34" s="332">
        <f t="shared" si="10"/>
        <v>0</v>
      </c>
      <c r="D34" s="332">
        <f t="shared" si="10"/>
        <v>0</v>
      </c>
      <c r="E34" s="332">
        <f t="shared" si="10"/>
        <v>7</v>
      </c>
      <c r="F34" s="333">
        <f t="shared" si="10"/>
        <v>0</v>
      </c>
      <c r="G34" s="334">
        <f t="shared" si="10"/>
        <v>371</v>
      </c>
      <c r="H34" s="335">
        <f t="shared" si="1"/>
        <v>0.9814814814814815</v>
      </c>
      <c r="I34" s="332">
        <f>I19+I33</f>
        <v>142</v>
      </c>
      <c r="J34" s="336">
        <f t="shared" si="2"/>
        <v>0.37566137566137564</v>
      </c>
      <c r="K34" s="332">
        <f>K19+K33</f>
        <v>123</v>
      </c>
      <c r="L34" s="336">
        <f t="shared" si="3"/>
        <v>0.3253968253968254</v>
      </c>
      <c r="M34" s="332">
        <f>M19+M33</f>
        <v>62</v>
      </c>
      <c r="N34" s="336">
        <f t="shared" si="6"/>
        <v>0.164021164021164</v>
      </c>
      <c r="O34" s="332">
        <f>O19+O33</f>
        <v>2</v>
      </c>
      <c r="P34" s="344">
        <f t="shared" si="4"/>
        <v>0.005291005291005291</v>
      </c>
      <c r="Q34" s="331">
        <f>Q19+Q33</f>
        <v>7</v>
      </c>
      <c r="R34" s="337">
        <f t="shared" si="5"/>
        <v>0.018518518518518517</v>
      </c>
      <c r="S34" s="331">
        <f>S19+S33</f>
        <v>371</v>
      </c>
      <c r="T34" s="338">
        <f t="shared" si="0"/>
        <v>0.9814814814814815</v>
      </c>
      <c r="U34" s="339"/>
      <c r="V34" s="340">
        <f>AVERAGE(V6:V18,V20:V32)</f>
        <v>4.203333333333333</v>
      </c>
    </row>
    <row r="35" ht="15.75">
      <c r="B35" s="49" t="s">
        <v>145</v>
      </c>
    </row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</sheetData>
  <sheetProtection selectLockedCells="1"/>
  <mergeCells count="4">
    <mergeCell ref="B4:F4"/>
    <mergeCell ref="A1:V1"/>
    <mergeCell ref="A2:V2"/>
    <mergeCell ref="G4:U4"/>
  </mergeCells>
  <printOptions horizontalCentered="1" verticalCentered="1"/>
  <pageMargins left="0.25" right="0.24" top="0.15748031496062992" bottom="0.1968503937007874" header="0.5118110236220472" footer="0.15748031496062992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S35"/>
  <sheetViews>
    <sheetView zoomScale="85" zoomScaleNormal="85" zoomScalePageLayoutView="0" workbookViewId="0" topLeftCell="A1">
      <selection activeCell="K5" sqref="K5"/>
    </sheetView>
  </sheetViews>
  <sheetFormatPr defaultColWidth="0" defaultRowHeight="0" customHeight="1" zeroHeight="1"/>
  <cols>
    <col min="1" max="1" width="8.296875" style="49" customWidth="1"/>
    <col min="2" max="2" width="16.296875" style="49" customWidth="1"/>
    <col min="3" max="15" width="8.296875" style="49" customWidth="1"/>
    <col min="16" max="19" width="8.296875" style="49" hidden="1" customWidth="1"/>
    <col min="20" max="16384" width="8.296875" style="48" hidden="1" customWidth="1"/>
  </cols>
  <sheetData>
    <row r="1" spans="1:19" s="166" customFormat="1" ht="15" customHeight="1">
      <c r="A1" s="718" t="s">
        <v>171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9"/>
      <c r="N1" s="719"/>
      <c r="O1" s="73"/>
      <c r="P1" s="73"/>
      <c r="Q1" s="73"/>
      <c r="R1" s="73"/>
      <c r="S1" s="74"/>
    </row>
    <row r="2" spans="1:18" ht="15.75">
      <c r="A2" s="689" t="s">
        <v>97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1"/>
      <c r="N2" s="691"/>
      <c r="O2" s="64"/>
      <c r="P2" s="64"/>
      <c r="Q2" s="64"/>
      <c r="R2" s="64"/>
    </row>
    <row r="3" spans="1:14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9" s="28" customFormat="1" ht="15.75">
      <c r="A4" s="345"/>
      <c r="B4" s="346" t="s">
        <v>1</v>
      </c>
      <c r="C4" s="686" t="s">
        <v>96</v>
      </c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678"/>
      <c r="O4" s="75"/>
      <c r="P4" s="75"/>
      <c r="Q4" s="75"/>
      <c r="R4" s="71"/>
      <c r="S4" s="5"/>
    </row>
    <row r="5" spans="1:19" s="167" customFormat="1" ht="76.5" customHeight="1">
      <c r="A5" s="347" t="s">
        <v>3</v>
      </c>
      <c r="B5" s="161" t="s">
        <v>39</v>
      </c>
      <c r="C5" s="172" t="s">
        <v>91</v>
      </c>
      <c r="D5" s="127" t="s">
        <v>9</v>
      </c>
      <c r="E5" s="128" t="s">
        <v>92</v>
      </c>
      <c r="F5" s="127" t="s">
        <v>9</v>
      </c>
      <c r="G5" s="128" t="s">
        <v>93</v>
      </c>
      <c r="H5" s="127" t="s">
        <v>9</v>
      </c>
      <c r="I5" s="128" t="s">
        <v>94</v>
      </c>
      <c r="J5" s="127" t="s">
        <v>9</v>
      </c>
      <c r="K5" s="128" t="s">
        <v>95</v>
      </c>
      <c r="L5" s="127" t="s">
        <v>9</v>
      </c>
      <c r="M5" s="128" t="s">
        <v>111</v>
      </c>
      <c r="N5" s="348" t="s">
        <v>9</v>
      </c>
      <c r="O5" s="77"/>
      <c r="P5" s="77"/>
      <c r="Q5" s="78"/>
      <c r="R5" s="79"/>
      <c r="S5" s="79"/>
    </row>
    <row r="6" spans="1:19" s="168" customFormat="1" ht="18" customHeight="1" hidden="1">
      <c r="A6" s="349" t="s">
        <v>150</v>
      </c>
      <c r="B6" s="162">
        <f>'USPEH SEFKERIN'!B6</f>
        <v>0</v>
      </c>
      <c r="C6" s="173"/>
      <c r="D6" s="132" t="e">
        <f aca="true" t="shared" si="0" ref="D6:D34">IF(C6/B6&gt;0,C6/B6,"")</f>
        <v>#DIV/0!</v>
      </c>
      <c r="E6" s="89"/>
      <c r="F6" s="135" t="e">
        <f aca="true" t="shared" si="1" ref="F6:F34">IF(E6/B6&gt;0,E6/B6,"")</f>
        <v>#DIV/0!</v>
      </c>
      <c r="G6" s="89"/>
      <c r="H6" s="135" t="e">
        <f aca="true" t="shared" si="2" ref="H6:H34">IF(G6/B6&gt;0,G6/B6,"")</f>
        <v>#DIV/0!</v>
      </c>
      <c r="I6" s="89"/>
      <c r="J6" s="135" t="e">
        <f aca="true" t="shared" si="3" ref="J6:J34">IF(I6/B6&gt;0,I6/B6,"")</f>
        <v>#DIV/0!</v>
      </c>
      <c r="K6" s="89"/>
      <c r="L6" s="135" t="e">
        <f aca="true" t="shared" si="4" ref="L6:L34">IF(K6/B6&gt;0,K6/B6,"")</f>
        <v>#DIV/0!</v>
      </c>
      <c r="M6" s="89"/>
      <c r="N6" s="350" t="e">
        <f>IF(M6/B6&gt;0,M6/B6,"")</f>
        <v>#DIV/0!</v>
      </c>
      <c r="O6" s="54"/>
      <c r="P6" s="54"/>
      <c r="Q6" s="54"/>
      <c r="R6" s="55"/>
      <c r="S6" s="7"/>
    </row>
    <row r="7" spans="1:19" s="168" customFormat="1" ht="18" customHeight="1">
      <c r="A7" s="351" t="s">
        <v>119</v>
      </c>
      <c r="B7" s="162">
        <f>'USPEH SEFKERIN'!B7</f>
        <v>16</v>
      </c>
      <c r="C7" s="173">
        <v>16</v>
      </c>
      <c r="D7" s="132">
        <f t="shared" si="0"/>
        <v>1</v>
      </c>
      <c r="E7" s="89"/>
      <c r="F7" s="135">
        <f t="shared" si="1"/>
      </c>
      <c r="G7" s="89"/>
      <c r="H7" s="135">
        <f t="shared" si="2"/>
      </c>
      <c r="I7" s="89"/>
      <c r="J7" s="135">
        <f t="shared" si="3"/>
      </c>
      <c r="K7" s="89"/>
      <c r="L7" s="135">
        <f t="shared" si="4"/>
      </c>
      <c r="M7" s="89"/>
      <c r="N7" s="350">
        <f aca="true" t="shared" si="5" ref="N7:N34">IF(M7/B7&gt;0,M7/B7,"")</f>
      </c>
      <c r="O7" s="54"/>
      <c r="P7" s="54"/>
      <c r="Q7" s="54"/>
      <c r="R7" s="55"/>
      <c r="S7" s="7"/>
    </row>
    <row r="8" spans="1:19" s="168" customFormat="1" ht="18" customHeight="1">
      <c r="A8" s="351" t="s">
        <v>156</v>
      </c>
      <c r="B8" s="162">
        <f>'USPEH SEFKERIN'!B8</f>
        <v>16</v>
      </c>
      <c r="C8" s="173">
        <v>16</v>
      </c>
      <c r="D8" s="132">
        <f t="shared" si="0"/>
        <v>1</v>
      </c>
      <c r="E8" s="89"/>
      <c r="F8" s="135">
        <f t="shared" si="1"/>
      </c>
      <c r="G8" s="89"/>
      <c r="H8" s="135">
        <f t="shared" si="2"/>
      </c>
      <c r="I8" s="89"/>
      <c r="J8" s="135">
        <f t="shared" si="3"/>
      </c>
      <c r="K8" s="89"/>
      <c r="L8" s="135">
        <f t="shared" si="4"/>
      </c>
      <c r="M8" s="89"/>
      <c r="N8" s="350">
        <f t="shared" si="5"/>
      </c>
      <c r="O8" s="54"/>
      <c r="P8" s="54"/>
      <c r="Q8" s="54"/>
      <c r="R8" s="55"/>
      <c r="S8" s="7"/>
    </row>
    <row r="9" spans="1:19" s="168" customFormat="1" ht="18" customHeight="1" hidden="1">
      <c r="A9" s="351" t="s">
        <v>85</v>
      </c>
      <c r="B9" s="162">
        <f>'USPEH SEFKERIN'!B9</f>
        <v>0</v>
      </c>
      <c r="C9" s="173"/>
      <c r="D9" s="132" t="e">
        <f t="shared" si="0"/>
        <v>#DIV/0!</v>
      </c>
      <c r="E9" s="89"/>
      <c r="F9" s="135" t="e">
        <f t="shared" si="1"/>
        <v>#DIV/0!</v>
      </c>
      <c r="G9" s="89"/>
      <c r="H9" s="135" t="e">
        <f t="shared" si="2"/>
        <v>#DIV/0!</v>
      </c>
      <c r="I9" s="89"/>
      <c r="J9" s="135" t="e">
        <f t="shared" si="3"/>
        <v>#DIV/0!</v>
      </c>
      <c r="K9" s="89"/>
      <c r="L9" s="135" t="e">
        <f t="shared" si="4"/>
        <v>#DIV/0!</v>
      </c>
      <c r="M9" s="89"/>
      <c r="N9" s="350" t="e">
        <f t="shared" si="5"/>
        <v>#DIV/0!</v>
      </c>
      <c r="O9" s="54"/>
      <c r="P9" s="54"/>
      <c r="Q9" s="54"/>
      <c r="R9" s="55"/>
      <c r="S9" s="7"/>
    </row>
    <row r="10" spans="1:19" s="168" customFormat="1" ht="18" customHeight="1">
      <c r="A10" s="351" t="s">
        <v>120</v>
      </c>
      <c r="B10" s="162">
        <f>'USPEH SEFKERIN'!B10</f>
        <v>21</v>
      </c>
      <c r="C10" s="173">
        <v>21</v>
      </c>
      <c r="D10" s="132">
        <f t="shared" si="0"/>
        <v>1</v>
      </c>
      <c r="E10" s="89"/>
      <c r="F10" s="135">
        <f t="shared" si="1"/>
      </c>
      <c r="G10" s="89"/>
      <c r="H10" s="135">
        <f t="shared" si="2"/>
      </c>
      <c r="I10" s="89"/>
      <c r="J10" s="135">
        <f t="shared" si="3"/>
      </c>
      <c r="K10" s="89"/>
      <c r="L10" s="135">
        <f t="shared" si="4"/>
      </c>
      <c r="M10" s="89"/>
      <c r="N10" s="350">
        <f t="shared" si="5"/>
      </c>
      <c r="O10" s="54"/>
      <c r="P10" s="54"/>
      <c r="Q10" s="54"/>
      <c r="R10" s="55"/>
      <c r="S10" s="7"/>
    </row>
    <row r="11" spans="1:19" s="168" customFormat="1" ht="18" customHeight="1" hidden="1">
      <c r="A11" s="351" t="s">
        <v>160</v>
      </c>
      <c r="B11" s="162">
        <f>'USPEH SEFKERIN'!B11</f>
        <v>0</v>
      </c>
      <c r="C11" s="173"/>
      <c r="D11" s="132" t="e">
        <f t="shared" si="0"/>
        <v>#DIV/0!</v>
      </c>
      <c r="E11" s="89"/>
      <c r="F11" s="135" t="e">
        <f t="shared" si="1"/>
        <v>#DIV/0!</v>
      </c>
      <c r="G11" s="89"/>
      <c r="H11" s="135" t="e">
        <f t="shared" si="2"/>
        <v>#DIV/0!</v>
      </c>
      <c r="I11" s="89"/>
      <c r="J11" s="135" t="e">
        <f t="shared" si="3"/>
        <v>#DIV/0!</v>
      </c>
      <c r="K11" s="89"/>
      <c r="L11" s="135" t="e">
        <f t="shared" si="4"/>
        <v>#DIV/0!</v>
      </c>
      <c r="M11" s="89"/>
      <c r="N11" s="350" t="e">
        <f t="shared" si="5"/>
        <v>#DIV/0!</v>
      </c>
      <c r="O11" s="54"/>
      <c r="P11" s="54"/>
      <c r="Q11" s="54"/>
      <c r="R11" s="55"/>
      <c r="S11" s="7"/>
    </row>
    <row r="12" spans="1:19" s="168" customFormat="1" ht="18" customHeight="1" hidden="1">
      <c r="A12" s="351" t="s">
        <v>86</v>
      </c>
      <c r="B12" s="162">
        <f>'USPEH SEFKERIN'!B12</f>
        <v>0</v>
      </c>
      <c r="C12" s="173"/>
      <c r="D12" s="132" t="e">
        <f t="shared" si="0"/>
        <v>#DIV/0!</v>
      </c>
      <c r="E12" s="89"/>
      <c r="F12" s="135" t="e">
        <f t="shared" si="1"/>
        <v>#DIV/0!</v>
      </c>
      <c r="G12" s="89"/>
      <c r="H12" s="135" t="e">
        <f t="shared" si="2"/>
        <v>#DIV/0!</v>
      </c>
      <c r="I12" s="89"/>
      <c r="J12" s="135" t="e">
        <f t="shared" si="3"/>
        <v>#DIV/0!</v>
      </c>
      <c r="K12" s="89"/>
      <c r="L12" s="135" t="e">
        <f t="shared" si="4"/>
        <v>#DIV/0!</v>
      </c>
      <c r="M12" s="89"/>
      <c r="N12" s="350" t="e">
        <f t="shared" si="5"/>
        <v>#DIV/0!</v>
      </c>
      <c r="O12" s="54"/>
      <c r="P12" s="54"/>
      <c r="Q12" s="54"/>
      <c r="R12" s="55"/>
      <c r="S12" s="7"/>
    </row>
    <row r="13" spans="1:19" s="168" customFormat="1" ht="18" customHeight="1">
      <c r="A13" s="351" t="s">
        <v>121</v>
      </c>
      <c r="B13" s="162">
        <f>'USPEH SEFKERIN'!B13</f>
        <v>15</v>
      </c>
      <c r="C13" s="173">
        <v>15</v>
      </c>
      <c r="D13" s="132">
        <f t="shared" si="0"/>
        <v>1</v>
      </c>
      <c r="E13" s="89"/>
      <c r="F13" s="135">
        <f t="shared" si="1"/>
      </c>
      <c r="G13" s="89"/>
      <c r="H13" s="135">
        <f t="shared" si="2"/>
      </c>
      <c r="I13" s="89"/>
      <c r="J13" s="135">
        <f t="shared" si="3"/>
      </c>
      <c r="K13" s="89"/>
      <c r="L13" s="135">
        <f t="shared" si="4"/>
      </c>
      <c r="M13" s="89"/>
      <c r="N13" s="350">
        <f t="shared" si="5"/>
      </c>
      <c r="O13" s="54"/>
      <c r="P13" s="54"/>
      <c r="Q13" s="54"/>
      <c r="R13" s="55"/>
      <c r="S13" s="7"/>
    </row>
    <row r="14" spans="1:19" s="168" customFormat="1" ht="18" customHeight="1">
      <c r="A14" s="351" t="s">
        <v>163</v>
      </c>
      <c r="B14" s="162">
        <f>'USPEH SEFKERIN'!B14</f>
        <v>14</v>
      </c>
      <c r="C14" s="173">
        <v>14</v>
      </c>
      <c r="D14" s="132">
        <f t="shared" si="0"/>
        <v>1</v>
      </c>
      <c r="E14" s="89"/>
      <c r="F14" s="135">
        <f t="shared" si="1"/>
      </c>
      <c r="G14" s="89"/>
      <c r="H14" s="135">
        <f t="shared" si="2"/>
      </c>
      <c r="I14" s="89"/>
      <c r="J14" s="135">
        <f t="shared" si="3"/>
      </c>
      <c r="K14" s="89"/>
      <c r="L14" s="135">
        <f t="shared" si="4"/>
      </c>
      <c r="M14" s="89"/>
      <c r="N14" s="350">
        <f t="shared" si="5"/>
      </c>
      <c r="O14" s="54"/>
      <c r="P14" s="54"/>
      <c r="Q14" s="54"/>
      <c r="R14" s="55"/>
      <c r="S14" s="7"/>
    </row>
    <row r="15" spans="1:19" s="168" customFormat="1" ht="18" customHeight="1" hidden="1">
      <c r="A15" s="351" t="s">
        <v>21</v>
      </c>
      <c r="B15" s="162">
        <f>'USPEH SEFKERIN'!B15</f>
        <v>0</v>
      </c>
      <c r="C15" s="173"/>
      <c r="D15" s="132" t="e">
        <f t="shared" si="0"/>
        <v>#DIV/0!</v>
      </c>
      <c r="E15" s="89"/>
      <c r="F15" s="135" t="e">
        <f t="shared" si="1"/>
        <v>#DIV/0!</v>
      </c>
      <c r="G15" s="89"/>
      <c r="H15" s="135" t="e">
        <f t="shared" si="2"/>
        <v>#DIV/0!</v>
      </c>
      <c r="I15" s="89"/>
      <c r="J15" s="135" t="e">
        <f t="shared" si="3"/>
        <v>#DIV/0!</v>
      </c>
      <c r="K15" s="89"/>
      <c r="L15" s="135" t="e">
        <f t="shared" si="4"/>
        <v>#DIV/0!</v>
      </c>
      <c r="M15" s="89"/>
      <c r="N15" s="350" t="e">
        <f t="shared" si="5"/>
        <v>#DIV/0!</v>
      </c>
      <c r="O15" s="54"/>
      <c r="P15" s="54"/>
      <c r="Q15" s="54"/>
      <c r="R15" s="55"/>
      <c r="S15" s="7"/>
    </row>
    <row r="16" spans="1:19" s="168" customFormat="1" ht="18" customHeight="1" thickBot="1">
      <c r="A16" s="351" t="s">
        <v>122</v>
      </c>
      <c r="B16" s="162">
        <f>'USPEH SEFKERIN'!B16</f>
        <v>25</v>
      </c>
      <c r="C16" s="173">
        <v>25</v>
      </c>
      <c r="D16" s="132">
        <f t="shared" si="0"/>
        <v>1</v>
      </c>
      <c r="E16" s="89"/>
      <c r="F16" s="135">
        <f t="shared" si="1"/>
      </c>
      <c r="G16" s="89"/>
      <c r="H16" s="135">
        <f t="shared" si="2"/>
      </c>
      <c r="I16" s="89"/>
      <c r="J16" s="135">
        <f t="shared" si="3"/>
      </c>
      <c r="K16" s="89"/>
      <c r="L16" s="135">
        <f t="shared" si="4"/>
      </c>
      <c r="M16" s="89"/>
      <c r="N16" s="350">
        <f t="shared" si="5"/>
      </c>
      <c r="O16" s="54"/>
      <c r="P16" s="54"/>
      <c r="Q16" s="54"/>
      <c r="R16" s="55"/>
      <c r="S16" s="7"/>
    </row>
    <row r="17" spans="1:19" s="168" customFormat="1" ht="18" customHeight="1" hidden="1" thickBot="1">
      <c r="A17" s="351" t="s">
        <v>166</v>
      </c>
      <c r="B17" s="162">
        <f>'USPEH SEFKERIN'!B17</f>
        <v>0</v>
      </c>
      <c r="C17" s="173"/>
      <c r="D17" s="132" t="e">
        <f t="shared" si="0"/>
        <v>#DIV/0!</v>
      </c>
      <c r="E17" s="89"/>
      <c r="F17" s="135" t="e">
        <f t="shared" si="1"/>
        <v>#DIV/0!</v>
      </c>
      <c r="G17" s="89"/>
      <c r="H17" s="135" t="e">
        <f t="shared" si="2"/>
        <v>#DIV/0!</v>
      </c>
      <c r="I17" s="89"/>
      <c r="J17" s="135" t="e">
        <f t="shared" si="3"/>
        <v>#DIV/0!</v>
      </c>
      <c r="K17" s="89"/>
      <c r="L17" s="135" t="e">
        <f t="shared" si="4"/>
        <v>#DIV/0!</v>
      </c>
      <c r="M17" s="89"/>
      <c r="N17" s="350" t="e">
        <f t="shared" si="5"/>
        <v>#DIV/0!</v>
      </c>
      <c r="O17" s="54"/>
      <c r="P17" s="54"/>
      <c r="Q17" s="54"/>
      <c r="R17" s="55"/>
      <c r="S17" s="7"/>
    </row>
    <row r="18" spans="1:19" s="168" customFormat="1" ht="18" customHeight="1" hidden="1" thickBot="1">
      <c r="A18" s="352" t="s">
        <v>24</v>
      </c>
      <c r="B18" s="163">
        <f>'USPEH SEFKERIN'!B18</f>
        <v>0</v>
      </c>
      <c r="C18" s="174"/>
      <c r="D18" s="133" t="e">
        <f t="shared" si="0"/>
        <v>#DIV/0!</v>
      </c>
      <c r="E18" s="90"/>
      <c r="F18" s="136" t="e">
        <f t="shared" si="1"/>
        <v>#DIV/0!</v>
      </c>
      <c r="G18" s="90"/>
      <c r="H18" s="136" t="e">
        <f t="shared" si="2"/>
        <v>#DIV/0!</v>
      </c>
      <c r="I18" s="90"/>
      <c r="J18" s="136" t="e">
        <f t="shared" si="3"/>
        <v>#DIV/0!</v>
      </c>
      <c r="K18" s="90"/>
      <c r="L18" s="136" t="e">
        <f t="shared" si="4"/>
        <v>#DIV/0!</v>
      </c>
      <c r="M18" s="90"/>
      <c r="N18" s="353" t="e">
        <f t="shared" si="5"/>
        <v>#DIV/0!</v>
      </c>
      <c r="O18" s="54"/>
      <c r="P18" s="54"/>
      <c r="Q18" s="54"/>
      <c r="R18" s="55"/>
      <c r="S18" s="7"/>
    </row>
    <row r="19" spans="1:18" s="70" customFormat="1" ht="18" customHeight="1" thickBot="1">
      <c r="A19" s="365" t="s">
        <v>25</v>
      </c>
      <c r="B19" s="356">
        <f>SUM(B6:B18)</f>
        <v>107</v>
      </c>
      <c r="C19" s="303">
        <f>SUM(C6:C18)</f>
        <v>107</v>
      </c>
      <c r="D19" s="357">
        <f t="shared" si="0"/>
        <v>1</v>
      </c>
      <c r="E19" s="304">
        <f>SUM(E6:E18)</f>
        <v>0</v>
      </c>
      <c r="F19" s="358">
        <f t="shared" si="1"/>
      </c>
      <c r="G19" s="304">
        <f>SUM(G6:G18)</f>
        <v>0</v>
      </c>
      <c r="H19" s="358">
        <f t="shared" si="2"/>
      </c>
      <c r="I19" s="304">
        <f>SUM(I6:I18)</f>
        <v>0</v>
      </c>
      <c r="J19" s="358">
        <f t="shared" si="3"/>
      </c>
      <c r="K19" s="304">
        <f>SUM(K6:K18)</f>
        <v>0</v>
      </c>
      <c r="L19" s="358">
        <f t="shared" si="4"/>
      </c>
      <c r="M19" s="304">
        <f>SUM(M6:M18)</f>
        <v>0</v>
      </c>
      <c r="N19" s="359">
        <f t="shared" si="5"/>
      </c>
      <c r="O19" s="69"/>
      <c r="P19" s="69"/>
      <c r="Q19" s="69"/>
      <c r="R19" s="69"/>
    </row>
    <row r="20" spans="1:19" s="168" customFormat="1" ht="18" customHeight="1" hidden="1">
      <c r="A20" s="505" t="s">
        <v>137</v>
      </c>
      <c r="B20" s="164">
        <f>'USPEH SEFKERIN'!B20</f>
        <v>0</v>
      </c>
      <c r="C20" s="175"/>
      <c r="D20" s="134" t="e">
        <f t="shared" si="0"/>
        <v>#DIV/0!</v>
      </c>
      <c r="E20" s="91"/>
      <c r="F20" s="137" t="e">
        <f t="shared" si="1"/>
        <v>#DIV/0!</v>
      </c>
      <c r="G20" s="91"/>
      <c r="H20" s="137" t="e">
        <f t="shared" si="2"/>
        <v>#DIV/0!</v>
      </c>
      <c r="I20" s="91"/>
      <c r="J20" s="137" t="e">
        <f t="shared" si="3"/>
        <v>#DIV/0!</v>
      </c>
      <c r="K20" s="91"/>
      <c r="L20" s="137" t="e">
        <f t="shared" si="4"/>
        <v>#DIV/0!</v>
      </c>
      <c r="M20" s="91"/>
      <c r="N20" s="355" t="e">
        <f t="shared" si="5"/>
        <v>#DIV/0!</v>
      </c>
      <c r="O20" s="54"/>
      <c r="P20" s="54"/>
      <c r="Q20" s="54"/>
      <c r="R20" s="55"/>
      <c r="S20" s="7"/>
    </row>
    <row r="21" spans="1:19" s="168" customFormat="1" ht="18" customHeight="1">
      <c r="A21" s="354" t="s">
        <v>123</v>
      </c>
      <c r="B21" s="164">
        <f>'USPEH SEFKERIN'!B21</f>
        <v>18</v>
      </c>
      <c r="C21" s="175">
        <v>14</v>
      </c>
      <c r="D21" s="134">
        <f t="shared" si="0"/>
        <v>0.7777777777777778</v>
      </c>
      <c r="E21" s="91">
        <v>2</v>
      </c>
      <c r="F21" s="137">
        <f t="shared" si="1"/>
        <v>0.1111111111111111</v>
      </c>
      <c r="G21" s="91">
        <v>1</v>
      </c>
      <c r="H21" s="137">
        <f t="shared" si="2"/>
        <v>0.05555555555555555</v>
      </c>
      <c r="I21" s="91"/>
      <c r="J21" s="137">
        <f t="shared" si="3"/>
      </c>
      <c r="K21" s="91">
        <v>1</v>
      </c>
      <c r="L21" s="137">
        <f t="shared" si="4"/>
        <v>0.05555555555555555</v>
      </c>
      <c r="M21" s="91"/>
      <c r="N21" s="350">
        <f t="shared" si="5"/>
      </c>
      <c r="O21" s="54"/>
      <c r="P21" s="54"/>
      <c r="Q21" s="54"/>
      <c r="R21" s="55"/>
      <c r="S21" s="7"/>
    </row>
    <row r="22" spans="1:19" s="168" customFormat="1" ht="18" customHeight="1">
      <c r="A22" s="351" t="s">
        <v>139</v>
      </c>
      <c r="B22" s="164">
        <f>'USPEH SEFKERIN'!B22</f>
        <v>17</v>
      </c>
      <c r="C22" s="173">
        <v>17</v>
      </c>
      <c r="D22" s="132">
        <f t="shared" si="0"/>
        <v>1</v>
      </c>
      <c r="E22" s="89"/>
      <c r="F22" s="135">
        <f t="shared" si="1"/>
      </c>
      <c r="G22" s="89"/>
      <c r="H22" s="135">
        <f t="shared" si="2"/>
      </c>
      <c r="I22" s="89"/>
      <c r="J22" s="135">
        <f t="shared" si="3"/>
      </c>
      <c r="K22" s="89"/>
      <c r="L22" s="135">
        <f t="shared" si="4"/>
      </c>
      <c r="M22" s="89"/>
      <c r="N22" s="350">
        <f t="shared" si="5"/>
      </c>
      <c r="O22" s="54"/>
      <c r="P22" s="54"/>
      <c r="Q22" s="54"/>
      <c r="R22" s="55"/>
      <c r="S22" s="7"/>
    </row>
    <row r="23" spans="1:19" s="168" customFormat="1" ht="18" customHeight="1" hidden="1">
      <c r="A23" s="351" t="s">
        <v>28</v>
      </c>
      <c r="B23" s="164">
        <f>'USPEH SEFKERIN'!B23</f>
        <v>0</v>
      </c>
      <c r="C23" s="173"/>
      <c r="D23" s="132" t="e">
        <f t="shared" si="0"/>
        <v>#DIV/0!</v>
      </c>
      <c r="E23" s="89"/>
      <c r="F23" s="135" t="e">
        <f t="shared" si="1"/>
        <v>#DIV/0!</v>
      </c>
      <c r="G23" s="89"/>
      <c r="H23" s="135" t="e">
        <f t="shared" si="2"/>
        <v>#DIV/0!</v>
      </c>
      <c r="I23" s="89"/>
      <c r="J23" s="135" t="e">
        <f t="shared" si="3"/>
        <v>#DIV/0!</v>
      </c>
      <c r="K23" s="89"/>
      <c r="L23" s="135" t="e">
        <f t="shared" si="4"/>
        <v>#DIV/0!</v>
      </c>
      <c r="M23" s="89"/>
      <c r="N23" s="350" t="e">
        <f t="shared" si="5"/>
        <v>#DIV/0!</v>
      </c>
      <c r="O23" s="54"/>
      <c r="P23" s="54"/>
      <c r="Q23" s="54"/>
      <c r="R23" s="55"/>
      <c r="S23" s="7"/>
    </row>
    <row r="24" spans="1:19" s="168" customFormat="1" ht="18" customHeight="1">
      <c r="A24" s="351" t="s">
        <v>124</v>
      </c>
      <c r="B24" s="164">
        <f>'USPEH SEFKERIN'!B24</f>
        <v>15</v>
      </c>
      <c r="C24" s="173">
        <v>15</v>
      </c>
      <c r="D24" s="132">
        <f t="shared" si="0"/>
        <v>1</v>
      </c>
      <c r="E24" s="89"/>
      <c r="F24" s="135">
        <f t="shared" si="1"/>
      </c>
      <c r="G24" s="89"/>
      <c r="H24" s="135">
        <f t="shared" si="2"/>
      </c>
      <c r="I24" s="89"/>
      <c r="J24" s="135">
        <f t="shared" si="3"/>
      </c>
      <c r="K24" s="89"/>
      <c r="L24" s="135">
        <f t="shared" si="4"/>
      </c>
      <c r="M24" s="89"/>
      <c r="N24" s="350">
        <f t="shared" si="5"/>
      </c>
      <c r="O24" s="54"/>
      <c r="P24" s="54"/>
      <c r="Q24" s="54"/>
      <c r="R24" s="55"/>
      <c r="S24" s="7"/>
    </row>
    <row r="25" spans="1:19" s="168" customFormat="1" ht="18" customHeight="1">
      <c r="A25" s="351" t="s">
        <v>140</v>
      </c>
      <c r="B25" s="164">
        <f>'USPEH SEFKERIN'!B25</f>
        <v>15</v>
      </c>
      <c r="C25" s="173">
        <v>11</v>
      </c>
      <c r="D25" s="132">
        <f t="shared" si="0"/>
        <v>0.7333333333333333</v>
      </c>
      <c r="E25" s="89">
        <v>2</v>
      </c>
      <c r="F25" s="135">
        <f t="shared" si="1"/>
        <v>0.13333333333333333</v>
      </c>
      <c r="G25" s="89">
        <v>1</v>
      </c>
      <c r="H25" s="135">
        <f t="shared" si="2"/>
        <v>0.06666666666666667</v>
      </c>
      <c r="I25" s="89">
        <v>1</v>
      </c>
      <c r="J25" s="135">
        <f t="shared" si="3"/>
        <v>0.06666666666666667</v>
      </c>
      <c r="K25" s="89"/>
      <c r="L25" s="135">
        <f t="shared" si="4"/>
      </c>
      <c r="M25" s="89"/>
      <c r="N25" s="350">
        <f t="shared" si="5"/>
      </c>
      <c r="O25" s="54"/>
      <c r="P25" s="54"/>
      <c r="Q25" s="54"/>
      <c r="R25" s="55"/>
      <c r="S25" s="7"/>
    </row>
    <row r="26" spans="1:19" s="168" customFormat="1" ht="18" customHeight="1" hidden="1">
      <c r="A26" s="351" t="s">
        <v>31</v>
      </c>
      <c r="B26" s="164">
        <f>'USPEH SEFKERIN'!B26</f>
        <v>0</v>
      </c>
      <c r="C26" s="173"/>
      <c r="D26" s="132" t="e">
        <f t="shared" si="0"/>
        <v>#DIV/0!</v>
      </c>
      <c r="E26" s="89"/>
      <c r="F26" s="135" t="e">
        <f t="shared" si="1"/>
        <v>#DIV/0!</v>
      </c>
      <c r="G26" s="89"/>
      <c r="H26" s="135" t="e">
        <f t="shared" si="2"/>
        <v>#DIV/0!</v>
      </c>
      <c r="I26" s="89"/>
      <c r="J26" s="135" t="e">
        <f t="shared" si="3"/>
        <v>#DIV/0!</v>
      </c>
      <c r="K26" s="89"/>
      <c r="L26" s="135" t="e">
        <f t="shared" si="4"/>
        <v>#DIV/0!</v>
      </c>
      <c r="M26" s="89"/>
      <c r="N26" s="350" t="e">
        <f t="shared" si="5"/>
        <v>#DIV/0!</v>
      </c>
      <c r="O26" s="54"/>
      <c r="P26" s="54"/>
      <c r="Q26" s="54"/>
      <c r="R26" s="55"/>
      <c r="S26" s="7"/>
    </row>
    <row r="27" spans="1:19" s="168" customFormat="1" ht="18" customHeight="1">
      <c r="A27" s="351" t="s">
        <v>125</v>
      </c>
      <c r="B27" s="164">
        <f>'USPEH SEFKERIN'!B27</f>
        <v>15</v>
      </c>
      <c r="C27" s="173">
        <v>15</v>
      </c>
      <c r="D27" s="132">
        <f t="shared" si="0"/>
        <v>1</v>
      </c>
      <c r="E27" s="89"/>
      <c r="F27" s="135">
        <f t="shared" si="1"/>
      </c>
      <c r="G27" s="89"/>
      <c r="H27" s="135">
        <f t="shared" si="2"/>
      </c>
      <c r="I27" s="89"/>
      <c r="J27" s="135">
        <f t="shared" si="3"/>
      </c>
      <c r="K27" s="89"/>
      <c r="L27" s="135">
        <f t="shared" si="4"/>
      </c>
      <c r="M27" s="89"/>
      <c r="N27" s="350">
        <f t="shared" si="5"/>
      </c>
      <c r="O27" s="54"/>
      <c r="P27" s="54"/>
      <c r="Q27" s="54"/>
      <c r="R27" s="55"/>
      <c r="S27" s="7"/>
    </row>
    <row r="28" spans="1:19" s="168" customFormat="1" ht="18" customHeight="1">
      <c r="A28" s="351" t="s">
        <v>126</v>
      </c>
      <c r="B28" s="164">
        <f>'USPEH SEFKERIN'!B28</f>
        <v>15</v>
      </c>
      <c r="C28" s="173">
        <v>15</v>
      </c>
      <c r="D28" s="132">
        <f t="shared" si="0"/>
        <v>1</v>
      </c>
      <c r="E28" s="89"/>
      <c r="F28" s="135">
        <f t="shared" si="1"/>
      </c>
      <c r="G28" s="89"/>
      <c r="H28" s="135">
        <f t="shared" si="2"/>
      </c>
      <c r="I28" s="89"/>
      <c r="J28" s="135">
        <f t="shared" si="3"/>
      </c>
      <c r="K28" s="89"/>
      <c r="L28" s="135">
        <f t="shared" si="4"/>
      </c>
      <c r="M28" s="89"/>
      <c r="N28" s="350">
        <f t="shared" si="5"/>
      </c>
      <c r="O28" s="54"/>
      <c r="P28" s="54"/>
      <c r="Q28" s="54"/>
      <c r="R28" s="55"/>
      <c r="S28" s="7"/>
    </row>
    <row r="29" spans="1:19" s="168" customFormat="1" ht="18" customHeight="1" hidden="1">
      <c r="A29" s="351" t="s">
        <v>78</v>
      </c>
      <c r="B29" s="164">
        <f>'USPEH SEFKERIN'!B29</f>
        <v>0</v>
      </c>
      <c r="C29" s="173"/>
      <c r="D29" s="132" t="e">
        <f t="shared" si="0"/>
        <v>#DIV/0!</v>
      </c>
      <c r="E29" s="89"/>
      <c r="F29" s="135" t="e">
        <f t="shared" si="1"/>
        <v>#DIV/0!</v>
      </c>
      <c r="G29" s="89"/>
      <c r="H29" s="135" t="e">
        <f t="shared" si="2"/>
        <v>#DIV/0!</v>
      </c>
      <c r="I29" s="89"/>
      <c r="J29" s="135" t="e">
        <f t="shared" si="3"/>
        <v>#DIV/0!</v>
      </c>
      <c r="K29" s="89"/>
      <c r="L29" s="135" t="e">
        <f t="shared" si="4"/>
        <v>#DIV/0!</v>
      </c>
      <c r="M29" s="89"/>
      <c r="N29" s="350" t="e">
        <f t="shared" si="5"/>
        <v>#DIV/0!</v>
      </c>
      <c r="O29" s="54"/>
      <c r="P29" s="54"/>
      <c r="Q29" s="54"/>
      <c r="R29" s="55"/>
      <c r="S29" s="7"/>
    </row>
    <row r="30" spans="1:19" s="168" customFormat="1" ht="18" customHeight="1" thickBot="1">
      <c r="A30" s="351" t="s">
        <v>127</v>
      </c>
      <c r="B30" s="164">
        <f>'USPEH SEFKERIN'!B30</f>
        <v>23</v>
      </c>
      <c r="C30" s="173">
        <v>19</v>
      </c>
      <c r="D30" s="132">
        <f t="shared" si="0"/>
        <v>0.8260869565217391</v>
      </c>
      <c r="E30" s="89">
        <v>4</v>
      </c>
      <c r="F30" s="135">
        <f t="shared" si="1"/>
        <v>0.17391304347826086</v>
      </c>
      <c r="G30" s="89"/>
      <c r="H30" s="135">
        <f t="shared" si="2"/>
      </c>
      <c r="I30" s="89"/>
      <c r="J30" s="135">
        <f t="shared" si="3"/>
      </c>
      <c r="K30" s="89"/>
      <c r="L30" s="135">
        <f t="shared" si="4"/>
      </c>
      <c r="M30" s="89"/>
      <c r="N30" s="350">
        <f t="shared" si="5"/>
      </c>
      <c r="O30" s="54"/>
      <c r="P30" s="54"/>
      <c r="Q30" s="54"/>
      <c r="R30" s="55"/>
      <c r="S30" s="7"/>
    </row>
    <row r="31" spans="1:19" s="168" customFormat="1" ht="18" customHeight="1" hidden="1" thickBot="1">
      <c r="A31" s="351" t="s">
        <v>141</v>
      </c>
      <c r="B31" s="164">
        <f>'USPEH SEFKERIN'!B31</f>
        <v>0</v>
      </c>
      <c r="C31" s="174"/>
      <c r="D31" s="132" t="e">
        <f t="shared" si="0"/>
        <v>#DIV/0!</v>
      </c>
      <c r="E31" s="90"/>
      <c r="F31" s="135" t="e">
        <f t="shared" si="1"/>
        <v>#DIV/0!</v>
      </c>
      <c r="G31" s="90"/>
      <c r="H31" s="135" t="e">
        <f t="shared" si="2"/>
        <v>#DIV/0!</v>
      </c>
      <c r="I31" s="90"/>
      <c r="J31" s="135" t="e">
        <f t="shared" si="3"/>
        <v>#DIV/0!</v>
      </c>
      <c r="K31" s="90"/>
      <c r="L31" s="135" t="e">
        <f t="shared" si="4"/>
        <v>#DIV/0!</v>
      </c>
      <c r="M31" s="90"/>
      <c r="N31" s="350" t="e">
        <f t="shared" si="5"/>
        <v>#DIV/0!</v>
      </c>
      <c r="O31" s="54"/>
      <c r="P31" s="54"/>
      <c r="Q31" s="54"/>
      <c r="R31" s="55"/>
      <c r="S31" s="7"/>
    </row>
    <row r="32" spans="1:19" s="168" customFormat="1" ht="18" customHeight="1" hidden="1" thickBot="1">
      <c r="A32" s="352" t="s">
        <v>87</v>
      </c>
      <c r="B32" s="165">
        <f>'USPEH SEFKERIN'!B32</f>
        <v>0</v>
      </c>
      <c r="C32" s="174"/>
      <c r="D32" s="133" t="e">
        <f t="shared" si="0"/>
        <v>#DIV/0!</v>
      </c>
      <c r="E32" s="90"/>
      <c r="F32" s="136" t="e">
        <f t="shared" si="1"/>
        <v>#DIV/0!</v>
      </c>
      <c r="G32" s="90"/>
      <c r="H32" s="136" t="e">
        <f t="shared" si="2"/>
        <v>#DIV/0!</v>
      </c>
      <c r="I32" s="90"/>
      <c r="J32" s="136" t="e">
        <f t="shared" si="3"/>
        <v>#DIV/0!</v>
      </c>
      <c r="K32" s="90"/>
      <c r="L32" s="136" t="e">
        <f t="shared" si="4"/>
        <v>#DIV/0!</v>
      </c>
      <c r="M32" s="90"/>
      <c r="N32" s="353" t="e">
        <f t="shared" si="5"/>
        <v>#DIV/0!</v>
      </c>
      <c r="O32" s="54"/>
      <c r="P32" s="54"/>
      <c r="Q32" s="54"/>
      <c r="R32" s="55"/>
      <c r="S32" s="7"/>
    </row>
    <row r="33" spans="1:18" s="28" customFormat="1" ht="18" customHeight="1" thickBot="1">
      <c r="A33" s="365" t="s">
        <v>36</v>
      </c>
      <c r="B33" s="356">
        <f>SUM(B20:B32)</f>
        <v>118</v>
      </c>
      <c r="C33" s="303">
        <f>SUM(C20:C32)</f>
        <v>106</v>
      </c>
      <c r="D33" s="366">
        <f t="shared" si="0"/>
        <v>0.8983050847457628</v>
      </c>
      <c r="E33" s="304">
        <f>SUM(E20:E32)</f>
        <v>8</v>
      </c>
      <c r="F33" s="367">
        <f t="shared" si="1"/>
        <v>0.06779661016949153</v>
      </c>
      <c r="G33" s="304">
        <f>SUM(G20:G32)</f>
        <v>2</v>
      </c>
      <c r="H33" s="367">
        <f t="shared" si="2"/>
        <v>0.01694915254237288</v>
      </c>
      <c r="I33" s="304">
        <f>SUM(I20:I32)</f>
        <v>1</v>
      </c>
      <c r="J33" s="367">
        <f t="shared" si="3"/>
        <v>0.00847457627118644</v>
      </c>
      <c r="K33" s="304">
        <f>SUM(K20:K32)</f>
        <v>1</v>
      </c>
      <c r="L33" s="367">
        <f t="shared" si="4"/>
        <v>0.00847457627118644</v>
      </c>
      <c r="M33" s="304">
        <f>SUM(M20:M32)</f>
        <v>0</v>
      </c>
      <c r="N33" s="359">
        <f t="shared" si="5"/>
      </c>
      <c r="O33" s="69"/>
      <c r="P33" s="69"/>
      <c r="Q33" s="69"/>
      <c r="R33" s="72"/>
    </row>
    <row r="34" spans="1:18" s="28" customFormat="1" ht="18" customHeight="1" thickBot="1">
      <c r="A34" s="360" t="s">
        <v>37</v>
      </c>
      <c r="B34" s="361">
        <f>B19+B33</f>
        <v>225</v>
      </c>
      <c r="C34" s="331">
        <f>C19+C33</f>
        <v>213</v>
      </c>
      <c r="D34" s="362">
        <f t="shared" si="0"/>
        <v>0.9466666666666667</v>
      </c>
      <c r="E34" s="332">
        <f>E19+E33</f>
        <v>8</v>
      </c>
      <c r="F34" s="363">
        <f t="shared" si="1"/>
        <v>0.035555555555555556</v>
      </c>
      <c r="G34" s="332">
        <f>G19+G33</f>
        <v>2</v>
      </c>
      <c r="H34" s="363">
        <f t="shared" si="2"/>
        <v>0.008888888888888889</v>
      </c>
      <c r="I34" s="332">
        <f>I19+I33</f>
        <v>1</v>
      </c>
      <c r="J34" s="363">
        <f t="shared" si="3"/>
        <v>0.0044444444444444444</v>
      </c>
      <c r="K34" s="332">
        <f>K19+K33</f>
        <v>1</v>
      </c>
      <c r="L34" s="363">
        <f t="shared" si="4"/>
        <v>0.0044444444444444444</v>
      </c>
      <c r="M34" s="332">
        <f>M19+M33</f>
        <v>0</v>
      </c>
      <c r="N34" s="614">
        <f t="shared" si="5"/>
      </c>
      <c r="O34" s="69"/>
      <c r="P34" s="69"/>
      <c r="Q34" s="69"/>
      <c r="R34" s="72"/>
    </row>
    <row r="35" spans="15:18" ht="15.75">
      <c r="O35" s="48"/>
      <c r="P35" s="48"/>
      <c r="Q35" s="48"/>
      <c r="R35" s="48"/>
    </row>
  </sheetData>
  <sheetProtection selectLockedCells="1"/>
  <mergeCells count="3">
    <mergeCell ref="C4:N4"/>
    <mergeCell ref="A1:N1"/>
    <mergeCell ref="A2:N2"/>
  </mergeCells>
  <printOptions horizontalCentered="1" verticalCentered="1"/>
  <pageMargins left="0.7480314960629921" right="0.7480314960629921" top="0.15748031496062992" bottom="0.15748031496062992" header="0.5118110236220472" footer="0.1574803149606299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S35"/>
  <sheetViews>
    <sheetView view="pageBreakPreview" zoomScale="85" zoomScaleNormal="70" zoomScaleSheetLayoutView="85" zoomScalePageLayoutView="0" workbookViewId="0" topLeftCell="A2">
      <selection activeCell="I25" sqref="I25"/>
    </sheetView>
  </sheetViews>
  <sheetFormatPr defaultColWidth="0" defaultRowHeight="15.75" customHeight="1" zeroHeight="1"/>
  <cols>
    <col min="1" max="1" width="8.296875" style="49" customWidth="1"/>
    <col min="2" max="2" width="16.296875" style="49" customWidth="1"/>
    <col min="3" max="12" width="8.296875" style="49" customWidth="1"/>
    <col min="13" max="13" width="8.296875" style="169" customWidth="1"/>
    <col min="14" max="15" width="8.296875" style="49" customWidth="1"/>
    <col min="16" max="19" width="8.296875" style="49" hidden="1" customWidth="1"/>
    <col min="20" max="16384" width="8.296875" style="48" hidden="1" customWidth="1"/>
  </cols>
  <sheetData>
    <row r="1" spans="1:19" s="166" customFormat="1" ht="15.75">
      <c r="A1" s="679" t="s">
        <v>172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80"/>
      <c r="N1" s="680"/>
      <c r="O1" s="73"/>
      <c r="P1" s="73"/>
      <c r="Q1" s="73"/>
      <c r="R1" s="73"/>
      <c r="S1" s="74"/>
    </row>
    <row r="2" spans="1:18" ht="15.75">
      <c r="A2" s="689" t="s">
        <v>97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1"/>
      <c r="N2" s="691"/>
      <c r="O2" s="64"/>
      <c r="P2" s="64"/>
      <c r="Q2" s="64"/>
      <c r="R2" s="64"/>
    </row>
    <row r="3" spans="1:13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71"/>
    </row>
    <row r="4" spans="1:19" s="28" customFormat="1" ht="15.75">
      <c r="A4" s="345"/>
      <c r="B4" s="346" t="s">
        <v>1</v>
      </c>
      <c r="C4" s="686" t="s">
        <v>96</v>
      </c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678"/>
      <c r="O4" s="75"/>
      <c r="P4" s="75"/>
      <c r="Q4" s="75"/>
      <c r="R4" s="71"/>
      <c r="S4" s="5"/>
    </row>
    <row r="5" spans="1:19" s="167" customFormat="1" ht="76.5" customHeight="1">
      <c r="A5" s="347" t="s">
        <v>3</v>
      </c>
      <c r="B5" s="161" t="s">
        <v>39</v>
      </c>
      <c r="C5" s="172" t="s">
        <v>114</v>
      </c>
      <c r="D5" s="127" t="s">
        <v>9</v>
      </c>
      <c r="E5" s="128" t="s">
        <v>115</v>
      </c>
      <c r="F5" s="127" t="s">
        <v>9</v>
      </c>
      <c r="G5" s="128" t="s">
        <v>116</v>
      </c>
      <c r="H5" s="127" t="s">
        <v>9</v>
      </c>
      <c r="I5" s="128" t="s">
        <v>117</v>
      </c>
      <c r="J5" s="127" t="s">
        <v>9</v>
      </c>
      <c r="K5" s="128" t="s">
        <v>118</v>
      </c>
      <c r="L5" s="127" t="s">
        <v>9</v>
      </c>
      <c r="M5" s="128" t="s">
        <v>111</v>
      </c>
      <c r="N5" s="348" t="s">
        <v>9</v>
      </c>
      <c r="O5" s="77"/>
      <c r="P5" s="77"/>
      <c r="Q5" s="78"/>
      <c r="R5" s="79"/>
      <c r="S5" s="79"/>
    </row>
    <row r="6" spans="1:19" s="168" customFormat="1" ht="18" customHeight="1" hidden="1">
      <c r="A6" s="349" t="s">
        <v>152</v>
      </c>
      <c r="B6" s="162">
        <f>'USPEH SEFKERIN'!B6</f>
        <v>0</v>
      </c>
      <c r="C6" s="173"/>
      <c r="D6" s="132" t="e">
        <f aca="true" t="shared" si="0" ref="D6:D34">IF(C6/B6&gt;0,C6/B6,"")</f>
        <v>#DIV/0!</v>
      </c>
      <c r="E6" s="89"/>
      <c r="F6" s="135" t="e">
        <f aca="true" t="shared" si="1" ref="F6:F34">IF(E6/B6&gt;0,E6/B6,"")</f>
        <v>#DIV/0!</v>
      </c>
      <c r="G6" s="89"/>
      <c r="H6" s="135" t="e">
        <f aca="true" t="shared" si="2" ref="H6:H34">IF(G6/B6&gt;0,G6/B6,"")</f>
        <v>#DIV/0!</v>
      </c>
      <c r="I6" s="89"/>
      <c r="J6" s="135" t="e">
        <f aca="true" t="shared" si="3" ref="J6:J34">IF(I6/B6&gt;0,I6/B6,"")</f>
        <v>#DIV/0!</v>
      </c>
      <c r="K6" s="89"/>
      <c r="L6" s="135" t="e">
        <f aca="true" t="shared" si="4" ref="L6:L34">IF(K6/B6&gt;0,K6/B6,"")</f>
        <v>#DIV/0!</v>
      </c>
      <c r="M6" s="89"/>
      <c r="N6" s="350" t="e">
        <f>IF(M6/B6&gt;0,M6/B6,"")</f>
        <v>#DIV/0!</v>
      </c>
      <c r="O6" s="54"/>
      <c r="P6" s="54"/>
      <c r="Q6" s="54"/>
      <c r="R6" s="55"/>
      <c r="S6" s="7"/>
    </row>
    <row r="7" spans="1:19" s="168" customFormat="1" ht="18" customHeight="1">
      <c r="A7" s="351" t="s">
        <v>119</v>
      </c>
      <c r="B7" s="162">
        <f>'USPEH SEFKERIN'!B7</f>
        <v>16</v>
      </c>
      <c r="C7" s="173"/>
      <c r="D7" s="132">
        <f t="shared" si="0"/>
      </c>
      <c r="E7" s="89"/>
      <c r="F7" s="135">
        <f t="shared" si="1"/>
      </c>
      <c r="G7" s="89"/>
      <c r="H7" s="135">
        <f t="shared" si="2"/>
      </c>
      <c r="I7" s="89"/>
      <c r="J7" s="135">
        <f t="shared" si="3"/>
      </c>
      <c r="K7" s="89"/>
      <c r="L7" s="135">
        <f t="shared" si="4"/>
      </c>
      <c r="M7" s="89"/>
      <c r="N7" s="350">
        <f>IF(M7/B7&gt;0,M7/B7,"")</f>
      </c>
      <c r="O7" s="54"/>
      <c r="P7" s="54"/>
      <c r="Q7" s="54"/>
      <c r="R7" s="55"/>
      <c r="S7" s="7"/>
    </row>
    <row r="8" spans="1:19" s="168" customFormat="1" ht="18" customHeight="1">
      <c r="A8" s="351" t="s">
        <v>156</v>
      </c>
      <c r="B8" s="162">
        <f>'USPEH SEFKERIN'!B8</f>
        <v>16</v>
      </c>
      <c r="C8" s="173"/>
      <c r="D8" s="132">
        <f t="shared" si="0"/>
      </c>
      <c r="E8" s="89"/>
      <c r="F8" s="135">
        <f t="shared" si="1"/>
      </c>
      <c r="G8" s="89"/>
      <c r="H8" s="135">
        <f t="shared" si="2"/>
      </c>
      <c r="I8" s="89"/>
      <c r="J8" s="135">
        <f t="shared" si="3"/>
      </c>
      <c r="K8" s="89"/>
      <c r="L8" s="135">
        <f t="shared" si="4"/>
      </c>
      <c r="M8" s="89"/>
      <c r="N8" s="350">
        <f aca="true" t="shared" si="5" ref="N8:N17">IF(M8/B8&gt;0,M8/B8,"")</f>
      </c>
      <c r="O8" s="54"/>
      <c r="P8" s="54"/>
      <c r="Q8" s="54"/>
      <c r="R8" s="55"/>
      <c r="S8" s="7"/>
    </row>
    <row r="9" spans="1:19" s="168" customFormat="1" ht="18" customHeight="1" hidden="1">
      <c r="A9" s="351" t="s">
        <v>164</v>
      </c>
      <c r="B9" s="162">
        <f>'USPEH SEFKERIN'!B9</f>
        <v>0</v>
      </c>
      <c r="C9" s="173"/>
      <c r="D9" s="132" t="e">
        <f t="shared" si="0"/>
        <v>#DIV/0!</v>
      </c>
      <c r="E9" s="89"/>
      <c r="F9" s="135" t="e">
        <f t="shared" si="1"/>
        <v>#DIV/0!</v>
      </c>
      <c r="G9" s="89"/>
      <c r="H9" s="135" t="e">
        <f t="shared" si="2"/>
        <v>#DIV/0!</v>
      </c>
      <c r="I9" s="89"/>
      <c r="J9" s="135" t="e">
        <f t="shared" si="3"/>
        <v>#DIV/0!</v>
      </c>
      <c r="K9" s="89"/>
      <c r="L9" s="135" t="e">
        <f t="shared" si="4"/>
        <v>#DIV/0!</v>
      </c>
      <c r="M9" s="89"/>
      <c r="N9" s="350" t="e">
        <f t="shared" si="5"/>
        <v>#DIV/0!</v>
      </c>
      <c r="O9" s="54"/>
      <c r="P9" s="54"/>
      <c r="Q9" s="54"/>
      <c r="R9" s="55"/>
      <c r="S9" s="7"/>
    </row>
    <row r="10" spans="1:19" s="168" customFormat="1" ht="18" customHeight="1">
      <c r="A10" s="351" t="s">
        <v>120</v>
      </c>
      <c r="B10" s="162">
        <f>'USPEH SEFKERIN'!B10</f>
        <v>21</v>
      </c>
      <c r="C10" s="173"/>
      <c r="D10" s="132">
        <f t="shared" si="0"/>
      </c>
      <c r="E10" s="89"/>
      <c r="F10" s="135">
        <f t="shared" si="1"/>
      </c>
      <c r="G10" s="89"/>
      <c r="H10" s="135">
        <f t="shared" si="2"/>
      </c>
      <c r="I10" s="89"/>
      <c r="J10" s="135">
        <f t="shared" si="3"/>
      </c>
      <c r="K10" s="89"/>
      <c r="L10" s="135">
        <f t="shared" si="4"/>
      </c>
      <c r="M10" s="89"/>
      <c r="N10" s="350">
        <f t="shared" si="5"/>
      </c>
      <c r="O10" s="54"/>
      <c r="P10" s="54"/>
      <c r="Q10" s="54"/>
      <c r="R10" s="55"/>
      <c r="S10" s="7"/>
    </row>
    <row r="11" spans="1:19" s="168" customFormat="1" ht="18" customHeight="1" hidden="1">
      <c r="A11" s="351" t="s">
        <v>160</v>
      </c>
      <c r="B11" s="162">
        <f>'USPEH SEFKERIN'!B11</f>
        <v>0</v>
      </c>
      <c r="C11" s="173"/>
      <c r="D11" s="132" t="e">
        <f t="shared" si="0"/>
        <v>#DIV/0!</v>
      </c>
      <c r="E11" s="89"/>
      <c r="F11" s="135" t="e">
        <f t="shared" si="1"/>
        <v>#DIV/0!</v>
      </c>
      <c r="G11" s="89"/>
      <c r="H11" s="135" t="e">
        <f t="shared" si="2"/>
        <v>#DIV/0!</v>
      </c>
      <c r="I11" s="89"/>
      <c r="J11" s="135" t="e">
        <f t="shared" si="3"/>
        <v>#DIV/0!</v>
      </c>
      <c r="K11" s="89"/>
      <c r="L11" s="135" t="e">
        <f t="shared" si="4"/>
        <v>#DIV/0!</v>
      </c>
      <c r="M11" s="89"/>
      <c r="N11" s="350" t="e">
        <f t="shared" si="5"/>
        <v>#DIV/0!</v>
      </c>
      <c r="O11" s="54"/>
      <c r="P11" s="54"/>
      <c r="Q11" s="54"/>
      <c r="R11" s="55"/>
      <c r="S11" s="7"/>
    </row>
    <row r="12" spans="1:19" s="168" customFormat="1" ht="18" customHeight="1" hidden="1">
      <c r="A12" s="351" t="s">
        <v>86</v>
      </c>
      <c r="B12" s="162">
        <f>'USPEH SEFKERIN'!B12</f>
        <v>0</v>
      </c>
      <c r="C12" s="173"/>
      <c r="D12" s="132" t="e">
        <f t="shared" si="0"/>
        <v>#DIV/0!</v>
      </c>
      <c r="E12" s="89"/>
      <c r="F12" s="135" t="e">
        <f t="shared" si="1"/>
        <v>#DIV/0!</v>
      </c>
      <c r="G12" s="89"/>
      <c r="H12" s="135" t="e">
        <f t="shared" si="2"/>
        <v>#DIV/0!</v>
      </c>
      <c r="I12" s="89"/>
      <c r="J12" s="135" t="e">
        <f t="shared" si="3"/>
        <v>#DIV/0!</v>
      </c>
      <c r="K12" s="89"/>
      <c r="L12" s="135" t="e">
        <f t="shared" si="4"/>
        <v>#DIV/0!</v>
      </c>
      <c r="M12" s="89"/>
      <c r="N12" s="350" t="e">
        <f t="shared" si="5"/>
        <v>#DIV/0!</v>
      </c>
      <c r="O12" s="54"/>
      <c r="P12" s="54"/>
      <c r="Q12" s="54"/>
      <c r="R12" s="55"/>
      <c r="S12" s="7"/>
    </row>
    <row r="13" spans="1:19" s="168" customFormat="1" ht="18" customHeight="1">
      <c r="A13" s="351" t="s">
        <v>121</v>
      </c>
      <c r="B13" s="162">
        <f>'USPEH SEFKERIN'!B13</f>
        <v>15</v>
      </c>
      <c r="C13" s="173"/>
      <c r="D13" s="132">
        <f t="shared" si="0"/>
      </c>
      <c r="E13" s="89"/>
      <c r="F13" s="135">
        <f t="shared" si="1"/>
      </c>
      <c r="G13" s="89"/>
      <c r="H13" s="135">
        <f t="shared" si="2"/>
      </c>
      <c r="I13" s="89"/>
      <c r="J13" s="135">
        <f t="shared" si="3"/>
      </c>
      <c r="K13" s="89"/>
      <c r="L13" s="135">
        <f t="shared" si="4"/>
      </c>
      <c r="M13" s="89"/>
      <c r="N13" s="350">
        <f t="shared" si="5"/>
      </c>
      <c r="O13" s="54"/>
      <c r="P13" s="54"/>
      <c r="Q13" s="54"/>
      <c r="R13" s="55"/>
      <c r="S13" s="7"/>
    </row>
    <row r="14" spans="1:19" s="168" customFormat="1" ht="18" customHeight="1">
      <c r="A14" s="351" t="s">
        <v>163</v>
      </c>
      <c r="B14" s="162">
        <v>13</v>
      </c>
      <c r="C14" s="173"/>
      <c r="D14" s="132">
        <f t="shared" si="0"/>
      </c>
      <c r="E14" s="89"/>
      <c r="F14" s="135">
        <f t="shared" si="1"/>
      </c>
      <c r="G14" s="89"/>
      <c r="H14" s="135">
        <f t="shared" si="2"/>
      </c>
      <c r="I14" s="89"/>
      <c r="J14" s="135">
        <f t="shared" si="3"/>
      </c>
      <c r="K14" s="89"/>
      <c r="L14" s="135">
        <f t="shared" si="4"/>
      </c>
      <c r="M14" s="89"/>
      <c r="N14" s="350">
        <f t="shared" si="5"/>
      </c>
      <c r="O14" s="54"/>
      <c r="P14" s="54"/>
      <c r="Q14" s="54"/>
      <c r="R14" s="55"/>
      <c r="S14" s="7"/>
    </row>
    <row r="15" spans="1:19" s="168" customFormat="1" ht="18" customHeight="1" hidden="1">
      <c r="A15" s="351" t="s">
        <v>21</v>
      </c>
      <c r="B15" s="162">
        <f>'USPEH SEFKERIN'!B15</f>
        <v>0</v>
      </c>
      <c r="C15" s="173"/>
      <c r="D15" s="132" t="e">
        <f t="shared" si="0"/>
        <v>#DIV/0!</v>
      </c>
      <c r="E15" s="89"/>
      <c r="F15" s="135" t="e">
        <f t="shared" si="1"/>
        <v>#DIV/0!</v>
      </c>
      <c r="G15" s="89"/>
      <c r="H15" s="135" t="e">
        <f t="shared" si="2"/>
        <v>#DIV/0!</v>
      </c>
      <c r="I15" s="89"/>
      <c r="J15" s="135" t="e">
        <f t="shared" si="3"/>
        <v>#DIV/0!</v>
      </c>
      <c r="K15" s="89"/>
      <c r="L15" s="135" t="e">
        <f t="shared" si="4"/>
        <v>#DIV/0!</v>
      </c>
      <c r="M15" s="89"/>
      <c r="N15" s="350" t="e">
        <f t="shared" si="5"/>
        <v>#DIV/0!</v>
      </c>
      <c r="O15" s="54"/>
      <c r="P15" s="54"/>
      <c r="Q15" s="54"/>
      <c r="R15" s="55"/>
      <c r="S15" s="7"/>
    </row>
    <row r="16" spans="1:19" s="168" customFormat="1" ht="18" customHeight="1" thickBot="1">
      <c r="A16" s="351" t="s">
        <v>122</v>
      </c>
      <c r="B16" s="162">
        <f>'USPEH SEFKERIN'!B16</f>
        <v>25</v>
      </c>
      <c r="C16" s="173"/>
      <c r="D16" s="132">
        <f t="shared" si="0"/>
      </c>
      <c r="E16" s="89"/>
      <c r="F16" s="135">
        <f t="shared" si="1"/>
      </c>
      <c r="G16" s="89"/>
      <c r="H16" s="135">
        <f t="shared" si="2"/>
      </c>
      <c r="I16" s="89"/>
      <c r="J16" s="135">
        <f t="shared" si="3"/>
      </c>
      <c r="K16" s="89"/>
      <c r="L16" s="135">
        <f t="shared" si="4"/>
      </c>
      <c r="M16" s="89"/>
      <c r="N16" s="350">
        <f t="shared" si="5"/>
      </c>
      <c r="O16" s="54"/>
      <c r="P16" s="54"/>
      <c r="Q16" s="54"/>
      <c r="R16" s="55"/>
      <c r="S16" s="7"/>
    </row>
    <row r="17" spans="1:19" s="168" customFormat="1" ht="18" customHeight="1" hidden="1" thickBot="1">
      <c r="A17" s="351" t="s">
        <v>166</v>
      </c>
      <c r="B17" s="162">
        <f>'USPEH SEFKERIN'!B17</f>
        <v>0</v>
      </c>
      <c r="C17" s="173"/>
      <c r="D17" s="132" t="e">
        <f t="shared" si="0"/>
        <v>#DIV/0!</v>
      </c>
      <c r="E17" s="89"/>
      <c r="F17" s="135" t="e">
        <f t="shared" si="1"/>
        <v>#DIV/0!</v>
      </c>
      <c r="G17" s="89"/>
      <c r="H17" s="135" t="e">
        <f t="shared" si="2"/>
        <v>#DIV/0!</v>
      </c>
      <c r="I17" s="89"/>
      <c r="J17" s="135" t="e">
        <f t="shared" si="3"/>
        <v>#DIV/0!</v>
      </c>
      <c r="K17" s="89"/>
      <c r="L17" s="135" t="e">
        <f t="shared" si="4"/>
        <v>#DIV/0!</v>
      </c>
      <c r="M17" s="89"/>
      <c r="N17" s="350" t="e">
        <f t="shared" si="5"/>
        <v>#DIV/0!</v>
      </c>
      <c r="O17" s="54"/>
      <c r="P17" s="54"/>
      <c r="Q17" s="54"/>
      <c r="R17" s="55"/>
      <c r="S17" s="7"/>
    </row>
    <row r="18" spans="1:19" s="168" customFormat="1" ht="18" customHeight="1" hidden="1" thickBot="1">
      <c r="A18" s="352" t="s">
        <v>24</v>
      </c>
      <c r="B18" s="162">
        <f>'USPEH SEFKERIN'!B18</f>
        <v>0</v>
      </c>
      <c r="C18" s="174"/>
      <c r="D18" s="133" t="e">
        <f t="shared" si="0"/>
        <v>#DIV/0!</v>
      </c>
      <c r="E18" s="90"/>
      <c r="F18" s="136" t="e">
        <f t="shared" si="1"/>
        <v>#DIV/0!</v>
      </c>
      <c r="G18" s="90"/>
      <c r="H18" s="136" t="e">
        <f t="shared" si="2"/>
        <v>#DIV/0!</v>
      </c>
      <c r="I18" s="90"/>
      <c r="J18" s="136" t="e">
        <f t="shared" si="3"/>
        <v>#DIV/0!</v>
      </c>
      <c r="K18" s="90"/>
      <c r="L18" s="136" t="e">
        <f t="shared" si="4"/>
        <v>#DIV/0!</v>
      </c>
      <c r="M18" s="90"/>
      <c r="N18" s="353" t="e">
        <f>IF(M18/B18&gt;0,M18/B18,"")</f>
        <v>#DIV/0!</v>
      </c>
      <c r="O18" s="54"/>
      <c r="P18" s="54"/>
      <c r="Q18" s="54"/>
      <c r="R18" s="55"/>
      <c r="S18" s="7"/>
    </row>
    <row r="19" spans="1:18" s="70" customFormat="1" ht="18" customHeight="1" thickBot="1">
      <c r="A19" s="365" t="s">
        <v>25</v>
      </c>
      <c r="B19" s="356">
        <f>SUM(B6:B18)</f>
        <v>106</v>
      </c>
      <c r="C19" s="303">
        <f>SUM(C6:C18)</f>
        <v>0</v>
      </c>
      <c r="D19" s="357">
        <f t="shared" si="0"/>
      </c>
      <c r="E19" s="304">
        <f>SUM(E6:E18)</f>
        <v>0</v>
      </c>
      <c r="F19" s="358">
        <f t="shared" si="1"/>
      </c>
      <c r="G19" s="304">
        <f>SUM(G6:G18)</f>
        <v>0</v>
      </c>
      <c r="H19" s="358">
        <f t="shared" si="2"/>
      </c>
      <c r="I19" s="304">
        <f>SUM(I6:I18)</f>
        <v>0</v>
      </c>
      <c r="J19" s="358">
        <f t="shared" si="3"/>
      </c>
      <c r="K19" s="304">
        <f>SUM(K6:K18)</f>
        <v>0</v>
      </c>
      <c r="L19" s="358">
        <f t="shared" si="4"/>
      </c>
      <c r="M19" s="304">
        <f>SUM(M6:M18)</f>
        <v>0</v>
      </c>
      <c r="N19" s="359">
        <f>IF(M19/B19&gt;0,M19/B19,"")</f>
      </c>
      <c r="O19" s="69"/>
      <c r="P19" s="69"/>
      <c r="Q19" s="69"/>
      <c r="R19" s="69"/>
    </row>
    <row r="20" spans="1:19" s="168" customFormat="1" ht="18" customHeight="1" hidden="1">
      <c r="A20" s="354" t="s">
        <v>151</v>
      </c>
      <c r="B20" s="164">
        <f>'USPEH SEFKERIN'!B20</f>
        <v>0</v>
      </c>
      <c r="C20" s="175"/>
      <c r="D20" s="134" t="e">
        <f t="shared" si="0"/>
        <v>#DIV/0!</v>
      </c>
      <c r="E20" s="91"/>
      <c r="F20" s="137" t="e">
        <f t="shared" si="1"/>
        <v>#DIV/0!</v>
      </c>
      <c r="G20" s="91"/>
      <c r="H20" s="137" t="e">
        <f t="shared" si="2"/>
        <v>#DIV/0!</v>
      </c>
      <c r="I20" s="91"/>
      <c r="J20" s="137" t="e">
        <f t="shared" si="3"/>
        <v>#DIV/0!</v>
      </c>
      <c r="K20" s="91"/>
      <c r="L20" s="137" t="e">
        <f t="shared" si="4"/>
        <v>#DIV/0!</v>
      </c>
      <c r="M20" s="91"/>
      <c r="N20" s="355" t="e">
        <f>IF(M20/B20&gt;0,M20/B20,"")</f>
        <v>#DIV/0!</v>
      </c>
      <c r="O20" s="54"/>
      <c r="P20" s="54"/>
      <c r="Q20" s="54"/>
      <c r="R20" s="55"/>
      <c r="S20" s="7"/>
    </row>
    <row r="21" spans="1:19" s="168" customFormat="1" ht="18" customHeight="1">
      <c r="A21" s="354" t="s">
        <v>123</v>
      </c>
      <c r="B21" s="164">
        <f>'USPEH SEFKERIN'!B21</f>
        <v>18</v>
      </c>
      <c r="C21" s="175"/>
      <c r="D21" s="134">
        <f t="shared" si="0"/>
      </c>
      <c r="E21" s="91"/>
      <c r="F21" s="137">
        <f t="shared" si="1"/>
      </c>
      <c r="G21" s="91"/>
      <c r="H21" s="137">
        <f t="shared" si="2"/>
      </c>
      <c r="I21" s="91"/>
      <c r="J21" s="137">
        <f t="shared" si="3"/>
      </c>
      <c r="K21" s="91"/>
      <c r="L21" s="137">
        <f t="shared" si="4"/>
      </c>
      <c r="M21" s="91"/>
      <c r="N21" s="355">
        <f>IF(M21/B21&gt;0,M21/B21,"")</f>
      </c>
      <c r="O21" s="54"/>
      <c r="P21" s="54"/>
      <c r="Q21" s="54"/>
      <c r="R21" s="55"/>
      <c r="S21" s="7"/>
    </row>
    <row r="22" spans="1:19" s="168" customFormat="1" ht="18" customHeight="1">
      <c r="A22" s="351" t="s">
        <v>139</v>
      </c>
      <c r="B22" s="164">
        <f>'USPEH SEFKERIN'!B22</f>
        <v>17</v>
      </c>
      <c r="C22" s="173"/>
      <c r="D22" s="132">
        <f t="shared" si="0"/>
      </c>
      <c r="E22" s="89"/>
      <c r="F22" s="135">
        <f t="shared" si="1"/>
      </c>
      <c r="G22" s="89"/>
      <c r="H22" s="135">
        <f t="shared" si="2"/>
      </c>
      <c r="I22" s="89"/>
      <c r="J22" s="135">
        <f t="shared" si="3"/>
      </c>
      <c r="K22" s="89"/>
      <c r="L22" s="135">
        <f t="shared" si="4"/>
      </c>
      <c r="M22" s="89"/>
      <c r="N22" s="355">
        <f aca="true" t="shared" si="6" ref="N22:N31">IF(M22/B22&gt;0,M22/B22,"")</f>
      </c>
      <c r="O22" s="54"/>
      <c r="P22" s="54"/>
      <c r="Q22" s="54"/>
      <c r="R22" s="55"/>
      <c r="S22" s="7"/>
    </row>
    <row r="23" spans="1:19" s="168" customFormat="1" ht="18" customHeight="1" hidden="1">
      <c r="A23" s="351" t="s">
        <v>28</v>
      </c>
      <c r="B23" s="164">
        <f>'USPEH SEFKERIN'!B23</f>
        <v>0</v>
      </c>
      <c r="C23" s="173"/>
      <c r="D23" s="132" t="e">
        <f t="shared" si="0"/>
        <v>#DIV/0!</v>
      </c>
      <c r="E23" s="89"/>
      <c r="F23" s="135" t="e">
        <f t="shared" si="1"/>
        <v>#DIV/0!</v>
      </c>
      <c r="G23" s="89"/>
      <c r="H23" s="135" t="e">
        <f t="shared" si="2"/>
        <v>#DIV/0!</v>
      </c>
      <c r="I23" s="89"/>
      <c r="J23" s="135" t="e">
        <f t="shared" si="3"/>
        <v>#DIV/0!</v>
      </c>
      <c r="K23" s="89"/>
      <c r="L23" s="135" t="e">
        <f t="shared" si="4"/>
        <v>#DIV/0!</v>
      </c>
      <c r="M23" s="89"/>
      <c r="N23" s="355" t="e">
        <f t="shared" si="6"/>
        <v>#DIV/0!</v>
      </c>
      <c r="O23" s="54"/>
      <c r="P23" s="54"/>
      <c r="Q23" s="54"/>
      <c r="R23" s="55"/>
      <c r="S23" s="7"/>
    </row>
    <row r="24" spans="1:19" s="168" customFormat="1" ht="18" customHeight="1">
      <c r="A24" s="351" t="s">
        <v>124</v>
      </c>
      <c r="B24" s="164">
        <f>'USPEH SEFKERIN'!B24</f>
        <v>15</v>
      </c>
      <c r="C24" s="173"/>
      <c r="D24" s="132">
        <f t="shared" si="0"/>
      </c>
      <c r="E24" s="89"/>
      <c r="F24" s="135">
        <f t="shared" si="1"/>
      </c>
      <c r="G24" s="89"/>
      <c r="H24" s="135">
        <f t="shared" si="2"/>
      </c>
      <c r="I24" s="89"/>
      <c r="J24" s="135">
        <f t="shared" si="3"/>
      </c>
      <c r="K24" s="89"/>
      <c r="L24" s="135">
        <f t="shared" si="4"/>
      </c>
      <c r="M24" s="89"/>
      <c r="N24" s="355">
        <f t="shared" si="6"/>
      </c>
      <c r="O24" s="54"/>
      <c r="P24" s="54"/>
      <c r="Q24" s="54"/>
      <c r="R24" s="55"/>
      <c r="S24" s="7"/>
    </row>
    <row r="25" spans="1:19" s="168" customFormat="1" ht="18" customHeight="1">
      <c r="A25" s="351" t="s">
        <v>140</v>
      </c>
      <c r="B25" s="164">
        <f>'USPEH SEFKERIN'!B25</f>
        <v>15</v>
      </c>
      <c r="C25" s="173"/>
      <c r="D25" s="132">
        <f t="shared" si="0"/>
      </c>
      <c r="E25" s="89"/>
      <c r="F25" s="135">
        <f t="shared" si="1"/>
      </c>
      <c r="G25" s="89"/>
      <c r="H25" s="135">
        <f t="shared" si="2"/>
      </c>
      <c r="I25" s="89"/>
      <c r="J25" s="135">
        <f t="shared" si="3"/>
      </c>
      <c r="K25" s="89"/>
      <c r="L25" s="135">
        <f t="shared" si="4"/>
      </c>
      <c r="M25" s="89"/>
      <c r="N25" s="355">
        <f t="shared" si="6"/>
      </c>
      <c r="O25" s="54"/>
      <c r="P25" s="54"/>
      <c r="Q25" s="54"/>
      <c r="R25" s="55"/>
      <c r="S25" s="7"/>
    </row>
    <row r="26" spans="1:19" s="168" customFormat="1" ht="18" customHeight="1" hidden="1">
      <c r="A26" s="351" t="s">
        <v>165</v>
      </c>
      <c r="B26" s="164">
        <f>'USPEH SEFKERIN'!B26</f>
        <v>0</v>
      </c>
      <c r="C26" s="173"/>
      <c r="D26" s="132" t="e">
        <f t="shared" si="0"/>
        <v>#DIV/0!</v>
      </c>
      <c r="E26" s="89"/>
      <c r="F26" s="135" t="e">
        <f t="shared" si="1"/>
        <v>#DIV/0!</v>
      </c>
      <c r="G26" s="89"/>
      <c r="H26" s="135" t="e">
        <f t="shared" si="2"/>
        <v>#DIV/0!</v>
      </c>
      <c r="I26" s="89"/>
      <c r="J26" s="135" t="e">
        <f t="shared" si="3"/>
        <v>#DIV/0!</v>
      </c>
      <c r="K26" s="89"/>
      <c r="L26" s="135" t="e">
        <f t="shared" si="4"/>
        <v>#DIV/0!</v>
      </c>
      <c r="M26" s="89"/>
      <c r="N26" s="355" t="e">
        <f t="shared" si="6"/>
        <v>#DIV/0!</v>
      </c>
      <c r="O26" s="54"/>
      <c r="P26" s="54"/>
      <c r="Q26" s="54"/>
      <c r="R26" s="55"/>
      <c r="S26" s="7"/>
    </row>
    <row r="27" spans="1:19" s="168" customFormat="1" ht="18" customHeight="1">
      <c r="A27" s="351" t="s">
        <v>125</v>
      </c>
      <c r="B27" s="164">
        <f>'USPEH SEFKERIN'!B27</f>
        <v>15</v>
      </c>
      <c r="C27" s="173"/>
      <c r="D27" s="132">
        <f t="shared" si="0"/>
      </c>
      <c r="E27" s="89"/>
      <c r="F27" s="135">
        <f t="shared" si="1"/>
      </c>
      <c r="G27" s="89"/>
      <c r="H27" s="135">
        <f t="shared" si="2"/>
      </c>
      <c r="I27" s="89"/>
      <c r="J27" s="135">
        <f t="shared" si="3"/>
      </c>
      <c r="K27" s="89"/>
      <c r="L27" s="135">
        <f t="shared" si="4"/>
      </c>
      <c r="M27" s="89"/>
      <c r="N27" s="355">
        <f t="shared" si="6"/>
      </c>
      <c r="O27" s="54"/>
      <c r="P27" s="54"/>
      <c r="Q27" s="54"/>
      <c r="R27" s="55"/>
      <c r="S27" s="7"/>
    </row>
    <row r="28" spans="1:19" s="168" customFormat="1" ht="18" customHeight="1">
      <c r="A28" s="351" t="s">
        <v>126</v>
      </c>
      <c r="B28" s="164">
        <f>'USPEH SEFKERIN'!B28</f>
        <v>15</v>
      </c>
      <c r="C28" s="173"/>
      <c r="D28" s="132">
        <f t="shared" si="0"/>
      </c>
      <c r="E28" s="89"/>
      <c r="F28" s="135">
        <f t="shared" si="1"/>
      </c>
      <c r="G28" s="89"/>
      <c r="H28" s="135">
        <f t="shared" si="2"/>
      </c>
      <c r="I28" s="89"/>
      <c r="J28" s="135">
        <f t="shared" si="3"/>
      </c>
      <c r="K28" s="89"/>
      <c r="L28" s="135">
        <f t="shared" si="4"/>
      </c>
      <c r="M28" s="89"/>
      <c r="N28" s="355">
        <f t="shared" si="6"/>
      </c>
      <c r="O28" s="54"/>
      <c r="P28" s="54"/>
      <c r="Q28" s="54"/>
      <c r="R28" s="55"/>
      <c r="S28" s="7"/>
    </row>
    <row r="29" spans="1:19" s="168" customFormat="1" ht="18" customHeight="1" hidden="1">
      <c r="A29" s="351" t="s">
        <v>78</v>
      </c>
      <c r="B29" s="164">
        <f>'USPEH SEFKERIN'!B29</f>
        <v>0</v>
      </c>
      <c r="C29" s="173"/>
      <c r="D29" s="132" t="e">
        <f t="shared" si="0"/>
        <v>#DIV/0!</v>
      </c>
      <c r="E29" s="89"/>
      <c r="F29" s="135" t="e">
        <f t="shared" si="1"/>
        <v>#DIV/0!</v>
      </c>
      <c r="G29" s="89"/>
      <c r="H29" s="135" t="e">
        <f t="shared" si="2"/>
        <v>#DIV/0!</v>
      </c>
      <c r="I29" s="89"/>
      <c r="J29" s="135" t="e">
        <f t="shared" si="3"/>
        <v>#DIV/0!</v>
      </c>
      <c r="K29" s="89"/>
      <c r="L29" s="135" t="e">
        <f t="shared" si="4"/>
        <v>#DIV/0!</v>
      </c>
      <c r="M29" s="89"/>
      <c r="N29" s="355" t="e">
        <f t="shared" si="6"/>
        <v>#DIV/0!</v>
      </c>
      <c r="O29" s="54"/>
      <c r="P29" s="54"/>
      <c r="Q29" s="54"/>
      <c r="R29" s="55"/>
      <c r="S29" s="7"/>
    </row>
    <row r="30" spans="1:19" s="168" customFormat="1" ht="18" customHeight="1" thickBot="1">
      <c r="A30" s="351" t="s">
        <v>127</v>
      </c>
      <c r="B30" s="164">
        <f>'USPEH SEFKERIN'!B30</f>
        <v>23</v>
      </c>
      <c r="C30" s="173"/>
      <c r="D30" s="132">
        <f t="shared" si="0"/>
      </c>
      <c r="E30" s="89"/>
      <c r="F30" s="135">
        <f t="shared" si="1"/>
      </c>
      <c r="G30" s="89"/>
      <c r="H30" s="135">
        <f t="shared" si="2"/>
      </c>
      <c r="I30" s="89"/>
      <c r="J30" s="135">
        <f t="shared" si="3"/>
      </c>
      <c r="K30" s="89"/>
      <c r="L30" s="135">
        <f t="shared" si="4"/>
      </c>
      <c r="M30" s="89"/>
      <c r="N30" s="355">
        <f t="shared" si="6"/>
      </c>
      <c r="O30" s="54"/>
      <c r="P30" s="54"/>
      <c r="Q30" s="54"/>
      <c r="R30" s="55"/>
      <c r="S30" s="7"/>
    </row>
    <row r="31" spans="1:19" s="168" customFormat="1" ht="18" customHeight="1" hidden="1" thickBot="1">
      <c r="A31" s="351" t="s">
        <v>141</v>
      </c>
      <c r="B31" s="164">
        <f>'USPEH SEFKERIN'!B31</f>
        <v>0</v>
      </c>
      <c r="C31" s="174"/>
      <c r="D31" s="132" t="e">
        <f t="shared" si="0"/>
        <v>#DIV/0!</v>
      </c>
      <c r="E31" s="90"/>
      <c r="F31" s="135" t="e">
        <f t="shared" si="1"/>
        <v>#DIV/0!</v>
      </c>
      <c r="G31" s="90"/>
      <c r="H31" s="135" t="e">
        <f t="shared" si="2"/>
        <v>#DIV/0!</v>
      </c>
      <c r="I31" s="90"/>
      <c r="J31" s="135" t="e">
        <f t="shared" si="3"/>
        <v>#DIV/0!</v>
      </c>
      <c r="K31" s="90"/>
      <c r="L31" s="135" t="e">
        <f t="shared" si="4"/>
        <v>#DIV/0!</v>
      </c>
      <c r="M31" s="90"/>
      <c r="N31" s="355" t="e">
        <f t="shared" si="6"/>
        <v>#DIV/0!</v>
      </c>
      <c r="O31" s="54"/>
      <c r="P31" s="54"/>
      <c r="Q31" s="54"/>
      <c r="R31" s="55"/>
      <c r="S31" s="7"/>
    </row>
    <row r="32" spans="1:19" s="168" customFormat="1" ht="18" customHeight="1" hidden="1" thickBot="1">
      <c r="A32" s="352" t="s">
        <v>87</v>
      </c>
      <c r="B32" s="164">
        <f>'USPEH SEFKERIN'!B32</f>
        <v>0</v>
      </c>
      <c r="C32" s="174"/>
      <c r="D32" s="133" t="e">
        <f t="shared" si="0"/>
        <v>#DIV/0!</v>
      </c>
      <c r="E32" s="90"/>
      <c r="F32" s="136" t="e">
        <f t="shared" si="1"/>
        <v>#DIV/0!</v>
      </c>
      <c r="G32" s="90"/>
      <c r="H32" s="136" t="e">
        <f t="shared" si="2"/>
        <v>#DIV/0!</v>
      </c>
      <c r="I32" s="90"/>
      <c r="J32" s="136" t="e">
        <f t="shared" si="3"/>
        <v>#DIV/0!</v>
      </c>
      <c r="K32" s="90"/>
      <c r="L32" s="136" t="e">
        <f t="shared" si="4"/>
        <v>#DIV/0!</v>
      </c>
      <c r="M32" s="90"/>
      <c r="N32" s="353" t="e">
        <f>IF(M32/B32&gt;0,M32/B32,"")</f>
        <v>#DIV/0!</v>
      </c>
      <c r="O32" s="54"/>
      <c r="P32" s="54"/>
      <c r="Q32" s="54"/>
      <c r="R32" s="55"/>
      <c r="S32" s="7"/>
    </row>
    <row r="33" spans="1:18" s="28" customFormat="1" ht="18" customHeight="1" thickBot="1">
      <c r="A33" s="365" t="s">
        <v>36</v>
      </c>
      <c r="B33" s="356">
        <f>SUM(B20:B32)</f>
        <v>118</v>
      </c>
      <c r="C33" s="303">
        <f>SUM(C20:C32)</f>
        <v>0</v>
      </c>
      <c r="D33" s="366">
        <f t="shared" si="0"/>
      </c>
      <c r="E33" s="304">
        <f>SUM(E20:E32)</f>
        <v>0</v>
      </c>
      <c r="F33" s="367">
        <f t="shared" si="1"/>
      </c>
      <c r="G33" s="304">
        <f>SUM(G20:G32)</f>
        <v>0</v>
      </c>
      <c r="H33" s="367">
        <f t="shared" si="2"/>
      </c>
      <c r="I33" s="304">
        <f>SUM(I20:I32)</f>
        <v>0</v>
      </c>
      <c r="J33" s="367">
        <f t="shared" si="3"/>
      </c>
      <c r="K33" s="304">
        <f>SUM(K20:K32)</f>
        <v>0</v>
      </c>
      <c r="L33" s="367">
        <f t="shared" si="4"/>
      </c>
      <c r="M33" s="304">
        <f>SUM(M20:M32)</f>
        <v>0</v>
      </c>
      <c r="N33" s="368">
        <f>IF(M33/B33&gt;0,M33/B33,"")</f>
      </c>
      <c r="O33" s="69"/>
      <c r="P33" s="69"/>
      <c r="Q33" s="69"/>
      <c r="R33" s="72"/>
    </row>
    <row r="34" spans="1:18" s="28" customFormat="1" ht="18" customHeight="1" thickBot="1">
      <c r="A34" s="360" t="s">
        <v>37</v>
      </c>
      <c r="B34" s="361">
        <f>B19+B33</f>
        <v>224</v>
      </c>
      <c r="C34" s="331">
        <f>C19+C33</f>
        <v>0</v>
      </c>
      <c r="D34" s="362">
        <f t="shared" si="0"/>
      </c>
      <c r="E34" s="332">
        <f>E19+E33</f>
        <v>0</v>
      </c>
      <c r="F34" s="363">
        <f t="shared" si="1"/>
      </c>
      <c r="G34" s="332">
        <f>G19+G33</f>
        <v>0</v>
      </c>
      <c r="H34" s="363">
        <f t="shared" si="2"/>
      </c>
      <c r="I34" s="332">
        <f>I19+I33</f>
        <v>0</v>
      </c>
      <c r="J34" s="363">
        <f t="shared" si="3"/>
      </c>
      <c r="K34" s="332">
        <f>K19+K33</f>
        <v>0</v>
      </c>
      <c r="L34" s="363">
        <f t="shared" si="4"/>
      </c>
      <c r="M34" s="332">
        <f>M19+M33</f>
        <v>0</v>
      </c>
      <c r="N34" s="364">
        <f>IF(M34/B34&gt;0,M34/B34,"")</f>
      </c>
      <c r="O34" s="69"/>
      <c r="P34" s="69"/>
      <c r="Q34" s="69"/>
      <c r="R34" s="72"/>
    </row>
    <row r="35" spans="13:18" ht="15.75">
      <c r="M35" s="170"/>
      <c r="N35" s="48"/>
      <c r="O35" s="48"/>
      <c r="P35" s="48"/>
      <c r="Q35" s="48"/>
      <c r="R35" s="48"/>
    </row>
  </sheetData>
  <sheetProtection selectLockedCells="1"/>
  <mergeCells count="3">
    <mergeCell ref="A1:N1"/>
    <mergeCell ref="A2:N2"/>
    <mergeCell ref="C4:N4"/>
  </mergeCells>
  <printOptions horizontalCentered="1"/>
  <pageMargins left="0.18" right="0.31" top="0.984251968503937" bottom="0.984251968503937" header="0.5118110236220472" footer="0.5118110236220472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U35"/>
  <sheetViews>
    <sheetView zoomScalePageLayoutView="0" workbookViewId="0" topLeftCell="A3">
      <selection activeCell="G25" sqref="G25"/>
    </sheetView>
  </sheetViews>
  <sheetFormatPr defaultColWidth="0" defaultRowHeight="15" zeroHeight="1"/>
  <cols>
    <col min="1" max="14" width="8.296875" style="0" customWidth="1"/>
    <col min="15" max="15" width="8.296875" style="49" customWidth="1"/>
    <col min="16" max="16384" width="8.296875" style="49" hidden="1" customWidth="1"/>
  </cols>
  <sheetData>
    <row r="1" spans="1:20" s="74" customFormat="1" ht="15" customHeight="1">
      <c r="A1" s="679" t="s">
        <v>173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73"/>
      <c r="P1" s="73"/>
      <c r="Q1" s="73"/>
      <c r="R1" s="73"/>
      <c r="S1" s="73"/>
      <c r="T1" s="73"/>
    </row>
    <row r="2" spans="1:20" ht="15.75">
      <c r="A2" s="694" t="s">
        <v>97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4"/>
      <c r="P2" s="64"/>
      <c r="Q2" s="64"/>
      <c r="R2" s="64"/>
      <c r="S2" s="64"/>
      <c r="T2" s="64"/>
    </row>
    <row r="3" spans="1:14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20" s="5" customFormat="1" ht="15.75">
      <c r="A4" s="345"/>
      <c r="B4" s="686" t="s">
        <v>67</v>
      </c>
      <c r="C4" s="692"/>
      <c r="D4" s="693"/>
      <c r="E4" s="692" t="s">
        <v>79</v>
      </c>
      <c r="F4" s="687"/>
      <c r="G4" s="687"/>
      <c r="H4" s="687"/>
      <c r="I4" s="687"/>
      <c r="J4" s="687"/>
      <c r="K4" s="687"/>
      <c r="L4" s="687"/>
      <c r="M4" s="687"/>
      <c r="N4" s="693"/>
      <c r="O4" s="75"/>
      <c r="P4" s="75"/>
      <c r="Q4" s="75"/>
      <c r="R4" s="75"/>
      <c r="S4" s="75"/>
      <c r="T4" s="71"/>
    </row>
    <row r="5" spans="1:19" s="79" customFormat="1" ht="76.5" customHeight="1">
      <c r="A5" s="347" t="s">
        <v>3</v>
      </c>
      <c r="B5" s="444" t="s">
        <v>39</v>
      </c>
      <c r="C5" s="125" t="s">
        <v>66</v>
      </c>
      <c r="D5" s="445" t="s">
        <v>9</v>
      </c>
      <c r="E5" s="126" t="s">
        <v>80</v>
      </c>
      <c r="F5" s="127" t="s">
        <v>9</v>
      </c>
      <c r="G5" s="128" t="s">
        <v>81</v>
      </c>
      <c r="H5" s="127" t="s">
        <v>9</v>
      </c>
      <c r="I5" s="128" t="s">
        <v>82</v>
      </c>
      <c r="J5" s="127" t="s">
        <v>9</v>
      </c>
      <c r="K5" s="128" t="s">
        <v>83</v>
      </c>
      <c r="L5" s="127" t="s">
        <v>9</v>
      </c>
      <c r="M5" s="128" t="s">
        <v>84</v>
      </c>
      <c r="N5" s="348" t="s">
        <v>9</v>
      </c>
      <c r="O5" s="77"/>
      <c r="P5" s="77"/>
      <c r="Q5" s="77"/>
      <c r="R5" s="77"/>
      <c r="S5" s="78"/>
    </row>
    <row r="6" spans="1:20" s="7" customFormat="1" ht="18" customHeight="1" hidden="1">
      <c r="A6" s="349" t="s">
        <v>152</v>
      </c>
      <c r="B6" s="446">
        <f>'USPEH SEFKERIN'!B6</f>
        <v>0</v>
      </c>
      <c r="C6" s="131">
        <f>E6+G6+I6+K6+M6</f>
        <v>0</v>
      </c>
      <c r="D6" s="447" t="e">
        <f>IF(C6/B6&gt;0,C6/B6,"")</f>
        <v>#DIV/0!</v>
      </c>
      <c r="E6" s="93"/>
      <c r="F6" s="132" t="e">
        <f>IF(E6/B6&gt;0,E6/B6,"")</f>
        <v>#DIV/0!</v>
      </c>
      <c r="G6" s="89"/>
      <c r="H6" s="135" t="e">
        <f>IF(G6/B6&gt;0,G6/B6,"")</f>
        <v>#DIV/0!</v>
      </c>
      <c r="I6" s="89"/>
      <c r="J6" s="135" t="e">
        <f>IF(I6/B6&gt;0,I6/B6,"")</f>
        <v>#DIV/0!</v>
      </c>
      <c r="K6" s="89"/>
      <c r="L6" s="135" t="e">
        <f>IF(K6/B6&gt;0,K6/B6,"")</f>
        <v>#DIV/0!</v>
      </c>
      <c r="M6" s="89"/>
      <c r="N6" s="350" t="e">
        <f>IF(M6/B6&gt;0,M6/B6,"")</f>
        <v>#DIV/0!</v>
      </c>
      <c r="O6" s="54"/>
      <c r="P6" s="54"/>
      <c r="Q6" s="54"/>
      <c r="R6" s="54"/>
      <c r="S6" s="54"/>
      <c r="T6" s="55"/>
    </row>
    <row r="7" spans="1:20" s="7" customFormat="1" ht="18" customHeight="1">
      <c r="A7" s="351" t="s">
        <v>119</v>
      </c>
      <c r="B7" s="446">
        <f>'USPEH SEFKERIN'!B7</f>
        <v>16</v>
      </c>
      <c r="C7" s="131">
        <f aca="true" t="shared" si="0" ref="C7:C32">E7+G7+I7+K7+M7</f>
        <v>0</v>
      </c>
      <c r="D7" s="447">
        <f aca="true" t="shared" si="1" ref="D7:D34">IF(C7/B7&gt;0,C7/B7,"")</f>
      </c>
      <c r="E7" s="93"/>
      <c r="F7" s="132">
        <f aca="true" t="shared" si="2" ref="F7:F34">IF(E7/B7&gt;0,E7/B7,"")</f>
      </c>
      <c r="G7" s="89"/>
      <c r="H7" s="135">
        <f aca="true" t="shared" si="3" ref="H7:H34">IF(G7/B7&gt;0,G7/B7,"")</f>
      </c>
      <c r="I7" s="89"/>
      <c r="J7" s="135">
        <f aca="true" t="shared" si="4" ref="J7:J34">IF(I7/B7&gt;0,I7/B7,"")</f>
      </c>
      <c r="K7" s="89"/>
      <c r="L7" s="135">
        <f aca="true" t="shared" si="5" ref="L7:L34">IF(K7/B7&gt;0,K7/B7,"")</f>
      </c>
      <c r="M7" s="89"/>
      <c r="N7" s="350">
        <f aca="true" t="shared" si="6" ref="N7:N34">IF(M7/B7&gt;0,M7/B7,"")</f>
      </c>
      <c r="O7" s="54"/>
      <c r="P7" s="54"/>
      <c r="Q7" s="54"/>
      <c r="R7" s="54"/>
      <c r="S7" s="54"/>
      <c r="T7" s="55"/>
    </row>
    <row r="8" spans="1:20" s="7" customFormat="1" ht="18" customHeight="1">
      <c r="A8" s="351" t="s">
        <v>156</v>
      </c>
      <c r="B8" s="446">
        <f>'USPEH SEFKERIN'!B8</f>
        <v>16</v>
      </c>
      <c r="C8" s="131">
        <f t="shared" si="0"/>
        <v>0</v>
      </c>
      <c r="D8" s="447">
        <f t="shared" si="1"/>
      </c>
      <c r="E8" s="93"/>
      <c r="F8" s="132">
        <f t="shared" si="2"/>
      </c>
      <c r="G8" s="89"/>
      <c r="H8" s="135">
        <f t="shared" si="3"/>
      </c>
      <c r="I8" s="89"/>
      <c r="J8" s="135">
        <f t="shared" si="4"/>
      </c>
      <c r="K8" s="89"/>
      <c r="L8" s="135">
        <f t="shared" si="5"/>
      </c>
      <c r="M8" s="89"/>
      <c r="N8" s="350">
        <f t="shared" si="6"/>
      </c>
      <c r="O8" s="54"/>
      <c r="P8" s="54"/>
      <c r="Q8" s="54"/>
      <c r="R8" s="54"/>
      <c r="S8" s="54"/>
      <c r="T8" s="55"/>
    </row>
    <row r="9" spans="1:20" s="7" customFormat="1" ht="18" customHeight="1" hidden="1">
      <c r="A9" s="351" t="s">
        <v>85</v>
      </c>
      <c r="B9" s="446">
        <f>'USPEH SEFKERIN'!B9</f>
        <v>0</v>
      </c>
      <c r="C9" s="131">
        <f t="shared" si="0"/>
        <v>0</v>
      </c>
      <c r="D9" s="447" t="e">
        <f t="shared" si="1"/>
        <v>#DIV/0!</v>
      </c>
      <c r="E9" s="93"/>
      <c r="F9" s="132" t="e">
        <f t="shared" si="2"/>
        <v>#DIV/0!</v>
      </c>
      <c r="G9" s="89"/>
      <c r="H9" s="135" t="e">
        <f t="shared" si="3"/>
        <v>#DIV/0!</v>
      </c>
      <c r="I9" s="89"/>
      <c r="J9" s="135" t="e">
        <f t="shared" si="4"/>
        <v>#DIV/0!</v>
      </c>
      <c r="K9" s="89"/>
      <c r="L9" s="135" t="e">
        <f t="shared" si="5"/>
        <v>#DIV/0!</v>
      </c>
      <c r="M9" s="89"/>
      <c r="N9" s="350" t="e">
        <f t="shared" si="6"/>
        <v>#DIV/0!</v>
      </c>
      <c r="O9" s="54"/>
      <c r="P9" s="54"/>
      <c r="Q9" s="54"/>
      <c r="R9" s="54"/>
      <c r="S9" s="54"/>
      <c r="T9" s="55"/>
    </row>
    <row r="10" spans="1:20" s="7" customFormat="1" ht="18" customHeight="1">
      <c r="A10" s="351" t="s">
        <v>120</v>
      </c>
      <c r="B10" s="446">
        <f>'USPEH SEFKERIN'!B10</f>
        <v>21</v>
      </c>
      <c r="C10" s="131">
        <f t="shared" si="0"/>
        <v>0</v>
      </c>
      <c r="D10" s="447">
        <f t="shared" si="1"/>
      </c>
      <c r="E10" s="93"/>
      <c r="F10" s="132">
        <f t="shared" si="2"/>
      </c>
      <c r="G10" s="89"/>
      <c r="H10" s="135">
        <f t="shared" si="3"/>
      </c>
      <c r="I10" s="89"/>
      <c r="J10" s="135">
        <f t="shared" si="4"/>
      </c>
      <c r="K10" s="89"/>
      <c r="L10" s="135">
        <f t="shared" si="5"/>
      </c>
      <c r="M10" s="89"/>
      <c r="N10" s="350">
        <f t="shared" si="6"/>
      </c>
      <c r="O10" s="54"/>
      <c r="P10" s="54"/>
      <c r="Q10" s="54"/>
      <c r="R10" s="54"/>
      <c r="S10" s="54"/>
      <c r="T10" s="55"/>
    </row>
    <row r="11" spans="1:20" s="7" customFormat="1" ht="18" customHeight="1" hidden="1">
      <c r="A11" s="351" t="s">
        <v>160</v>
      </c>
      <c r="B11" s="446">
        <f>'USPEH SEFKERIN'!B11</f>
        <v>0</v>
      </c>
      <c r="C11" s="131">
        <f>E11+G11+I11+K11+M11</f>
        <v>0</v>
      </c>
      <c r="D11" s="447" t="e">
        <f>IF(C11/B11&gt;0,C11/B11,"")</f>
        <v>#DIV/0!</v>
      </c>
      <c r="E11" s="93"/>
      <c r="F11" s="132" t="e">
        <f t="shared" si="2"/>
        <v>#DIV/0!</v>
      </c>
      <c r="G11" s="89"/>
      <c r="H11" s="135" t="e">
        <f t="shared" si="3"/>
        <v>#DIV/0!</v>
      </c>
      <c r="I11" s="89"/>
      <c r="J11" s="135" t="e">
        <f t="shared" si="4"/>
        <v>#DIV/0!</v>
      </c>
      <c r="K11" s="89"/>
      <c r="L11" s="135" t="e">
        <f t="shared" si="5"/>
        <v>#DIV/0!</v>
      </c>
      <c r="M11" s="89"/>
      <c r="N11" s="350" t="e">
        <f t="shared" si="6"/>
        <v>#DIV/0!</v>
      </c>
      <c r="O11" s="54"/>
      <c r="P11" s="54"/>
      <c r="Q11" s="54"/>
      <c r="R11" s="54"/>
      <c r="S11" s="54"/>
      <c r="T11" s="55"/>
    </row>
    <row r="12" spans="1:20" s="7" customFormat="1" ht="18" customHeight="1" hidden="1">
      <c r="A12" s="351" t="s">
        <v>86</v>
      </c>
      <c r="B12" s="446">
        <f>'USPEH SEFKERIN'!B12</f>
        <v>0</v>
      </c>
      <c r="C12" s="131">
        <f>E12+G12+I12+K12+M12</f>
        <v>0</v>
      </c>
      <c r="D12" s="447" t="e">
        <f>IF(C12/B12&gt;0,C12/B12,"")</f>
        <v>#DIV/0!</v>
      </c>
      <c r="E12" s="93"/>
      <c r="F12" s="132" t="e">
        <f t="shared" si="2"/>
        <v>#DIV/0!</v>
      </c>
      <c r="G12" s="89"/>
      <c r="H12" s="135" t="e">
        <f t="shared" si="3"/>
        <v>#DIV/0!</v>
      </c>
      <c r="I12" s="89"/>
      <c r="J12" s="135" t="e">
        <f t="shared" si="4"/>
        <v>#DIV/0!</v>
      </c>
      <c r="K12" s="89"/>
      <c r="L12" s="135" t="e">
        <f t="shared" si="5"/>
        <v>#DIV/0!</v>
      </c>
      <c r="M12" s="89"/>
      <c r="N12" s="350" t="e">
        <f t="shared" si="6"/>
        <v>#DIV/0!</v>
      </c>
      <c r="O12" s="54"/>
      <c r="P12" s="54"/>
      <c r="Q12" s="54"/>
      <c r="R12" s="54"/>
      <c r="S12" s="54"/>
      <c r="T12" s="55"/>
    </row>
    <row r="13" spans="1:20" s="7" customFormat="1" ht="18" customHeight="1">
      <c r="A13" s="351" t="s">
        <v>121</v>
      </c>
      <c r="B13" s="446">
        <f>'USPEH SEFKERIN'!B13</f>
        <v>15</v>
      </c>
      <c r="C13" s="131">
        <f t="shared" si="0"/>
        <v>0</v>
      </c>
      <c r="D13" s="447">
        <f t="shared" si="1"/>
      </c>
      <c r="E13" s="93"/>
      <c r="F13" s="132">
        <f t="shared" si="2"/>
      </c>
      <c r="G13" s="89"/>
      <c r="H13" s="135">
        <f t="shared" si="3"/>
      </c>
      <c r="I13" s="89"/>
      <c r="J13" s="135">
        <f t="shared" si="4"/>
      </c>
      <c r="K13" s="89"/>
      <c r="L13" s="135">
        <f t="shared" si="5"/>
      </c>
      <c r="M13" s="89"/>
      <c r="N13" s="350">
        <f t="shared" si="6"/>
      </c>
      <c r="O13" s="54"/>
      <c r="P13" s="54"/>
      <c r="Q13" s="54"/>
      <c r="R13" s="54"/>
      <c r="S13" s="54"/>
      <c r="T13" s="55"/>
    </row>
    <row r="14" spans="1:20" s="7" customFormat="1" ht="18" customHeight="1">
      <c r="A14" s="351" t="s">
        <v>163</v>
      </c>
      <c r="B14" s="446">
        <f>'USPEH SEFKERIN'!B14</f>
        <v>14</v>
      </c>
      <c r="C14" s="131">
        <f t="shared" si="0"/>
        <v>0</v>
      </c>
      <c r="D14" s="447">
        <f t="shared" si="1"/>
      </c>
      <c r="E14" s="93"/>
      <c r="F14" s="132">
        <f t="shared" si="2"/>
      </c>
      <c r="G14" s="89"/>
      <c r="H14" s="135">
        <f t="shared" si="3"/>
      </c>
      <c r="I14" s="89"/>
      <c r="J14" s="135">
        <f t="shared" si="4"/>
      </c>
      <c r="K14" s="89"/>
      <c r="L14" s="135">
        <f t="shared" si="5"/>
      </c>
      <c r="M14" s="89"/>
      <c r="N14" s="350">
        <f t="shared" si="6"/>
      </c>
      <c r="O14" s="54"/>
      <c r="P14" s="54"/>
      <c r="Q14" s="54"/>
      <c r="R14" s="54"/>
      <c r="S14" s="54"/>
      <c r="T14" s="55"/>
    </row>
    <row r="15" spans="1:20" s="7" customFormat="1" ht="18" customHeight="1" hidden="1">
      <c r="A15" s="351" t="s">
        <v>21</v>
      </c>
      <c r="B15" s="446">
        <f>'USPEH SEFKERIN'!B15</f>
        <v>0</v>
      </c>
      <c r="C15" s="131">
        <f t="shared" si="0"/>
        <v>0</v>
      </c>
      <c r="D15" s="447" t="e">
        <f t="shared" si="1"/>
        <v>#DIV/0!</v>
      </c>
      <c r="E15" s="93"/>
      <c r="F15" s="132" t="e">
        <f t="shared" si="2"/>
        <v>#DIV/0!</v>
      </c>
      <c r="G15" s="89"/>
      <c r="H15" s="135" t="e">
        <f t="shared" si="3"/>
        <v>#DIV/0!</v>
      </c>
      <c r="I15" s="89"/>
      <c r="J15" s="135" t="e">
        <f t="shared" si="4"/>
        <v>#DIV/0!</v>
      </c>
      <c r="K15" s="89"/>
      <c r="L15" s="135" t="e">
        <f t="shared" si="5"/>
        <v>#DIV/0!</v>
      </c>
      <c r="M15" s="89"/>
      <c r="N15" s="350" t="e">
        <f t="shared" si="6"/>
        <v>#DIV/0!</v>
      </c>
      <c r="O15" s="54"/>
      <c r="P15" s="54"/>
      <c r="Q15" s="54"/>
      <c r="R15" s="54"/>
      <c r="S15" s="54"/>
      <c r="T15" s="55"/>
    </row>
    <row r="16" spans="1:20" s="7" customFormat="1" ht="18" customHeight="1" thickBot="1">
      <c r="A16" s="351" t="s">
        <v>122</v>
      </c>
      <c r="B16" s="446">
        <f>'USPEH SEFKERIN'!B16</f>
        <v>25</v>
      </c>
      <c r="C16" s="131">
        <f t="shared" si="0"/>
        <v>0</v>
      </c>
      <c r="D16" s="447">
        <f t="shared" si="1"/>
      </c>
      <c r="E16" s="93"/>
      <c r="F16" s="132">
        <f t="shared" si="2"/>
      </c>
      <c r="G16" s="89"/>
      <c r="H16" s="135">
        <f t="shared" si="3"/>
      </c>
      <c r="I16" s="89"/>
      <c r="J16" s="135">
        <f t="shared" si="4"/>
      </c>
      <c r="K16" s="89"/>
      <c r="L16" s="135">
        <f t="shared" si="5"/>
      </c>
      <c r="M16" s="89"/>
      <c r="N16" s="350">
        <f t="shared" si="6"/>
      </c>
      <c r="O16" s="54"/>
      <c r="P16" s="54"/>
      <c r="Q16" s="54"/>
      <c r="R16" s="54"/>
      <c r="S16" s="54"/>
      <c r="T16" s="55"/>
    </row>
    <row r="17" spans="1:20" s="7" customFormat="1" ht="18" customHeight="1" hidden="1" thickBot="1">
      <c r="A17" s="351" t="s">
        <v>166</v>
      </c>
      <c r="B17" s="446">
        <f>'USPEH SEFKERIN'!B17</f>
        <v>0</v>
      </c>
      <c r="C17" s="131">
        <f t="shared" si="0"/>
        <v>0</v>
      </c>
      <c r="D17" s="447" t="e">
        <f t="shared" si="1"/>
        <v>#DIV/0!</v>
      </c>
      <c r="E17" s="93"/>
      <c r="F17" s="132" t="e">
        <f t="shared" si="2"/>
        <v>#DIV/0!</v>
      </c>
      <c r="G17" s="89"/>
      <c r="H17" s="135" t="e">
        <f t="shared" si="3"/>
        <v>#DIV/0!</v>
      </c>
      <c r="I17" s="89"/>
      <c r="J17" s="135" t="e">
        <f t="shared" si="4"/>
        <v>#DIV/0!</v>
      </c>
      <c r="K17" s="89"/>
      <c r="L17" s="135" t="e">
        <f t="shared" si="5"/>
        <v>#DIV/0!</v>
      </c>
      <c r="M17" s="89"/>
      <c r="N17" s="350" t="e">
        <f t="shared" si="6"/>
        <v>#DIV/0!</v>
      </c>
      <c r="O17" s="54"/>
      <c r="P17" s="54"/>
      <c r="Q17" s="54"/>
      <c r="R17" s="54"/>
      <c r="S17" s="54"/>
      <c r="T17" s="55"/>
    </row>
    <row r="18" spans="1:20" s="7" customFormat="1" ht="18" customHeight="1" hidden="1" thickBot="1">
      <c r="A18" s="352" t="s">
        <v>24</v>
      </c>
      <c r="B18" s="451">
        <f>'USPEH SEFKERIN'!B18</f>
        <v>0</v>
      </c>
      <c r="C18" s="369">
        <f t="shared" si="0"/>
        <v>0</v>
      </c>
      <c r="D18" s="448" t="e">
        <f t="shared" si="1"/>
        <v>#DIV/0!</v>
      </c>
      <c r="E18" s="92"/>
      <c r="F18" s="133" t="e">
        <f t="shared" si="2"/>
        <v>#DIV/0!</v>
      </c>
      <c r="G18" s="90"/>
      <c r="H18" s="136" t="e">
        <f t="shared" si="3"/>
        <v>#DIV/0!</v>
      </c>
      <c r="I18" s="90"/>
      <c r="J18" s="136" t="e">
        <f t="shared" si="4"/>
        <v>#DIV/0!</v>
      </c>
      <c r="K18" s="90"/>
      <c r="L18" s="136" t="e">
        <f t="shared" si="5"/>
        <v>#DIV/0!</v>
      </c>
      <c r="M18" s="90"/>
      <c r="N18" s="353" t="e">
        <f t="shared" si="6"/>
        <v>#DIV/0!</v>
      </c>
      <c r="O18" s="54"/>
      <c r="P18" s="54"/>
      <c r="Q18" s="54"/>
      <c r="R18" s="54"/>
      <c r="S18" s="54"/>
      <c r="T18" s="55"/>
    </row>
    <row r="19" spans="1:21" s="67" customFormat="1" ht="18" customHeight="1" thickBot="1">
      <c r="A19" s="365" t="s">
        <v>25</v>
      </c>
      <c r="B19" s="303">
        <f>SUM(B6:B18)</f>
        <v>107</v>
      </c>
      <c r="C19" s="304">
        <f>SUM(C6:C18)</f>
        <v>0</v>
      </c>
      <c r="D19" s="452">
        <f t="shared" si="1"/>
      </c>
      <c r="E19" s="306">
        <f>SUM(E6:E18)</f>
        <v>0</v>
      </c>
      <c r="F19" s="357">
        <f t="shared" si="2"/>
      </c>
      <c r="G19" s="304">
        <f>SUM(G6:G18)</f>
        <v>0</v>
      </c>
      <c r="H19" s="358">
        <f t="shared" si="3"/>
      </c>
      <c r="I19" s="304">
        <f>SUM(I6:I18)</f>
        <v>0</v>
      </c>
      <c r="J19" s="358">
        <f t="shared" si="4"/>
      </c>
      <c r="K19" s="304">
        <f>SUM(K6:K18)</f>
        <v>0</v>
      </c>
      <c r="L19" s="358">
        <f t="shared" si="5"/>
      </c>
      <c r="M19" s="304">
        <f>SUM(M6:M18)</f>
        <v>0</v>
      </c>
      <c r="N19" s="359">
        <f t="shared" si="6"/>
      </c>
      <c r="O19" s="69"/>
      <c r="P19" s="69"/>
      <c r="Q19" s="69"/>
      <c r="R19" s="69"/>
      <c r="S19" s="69"/>
      <c r="T19" s="69"/>
      <c r="U19" s="70"/>
    </row>
    <row r="20" spans="1:20" s="7" customFormat="1" ht="18" customHeight="1" hidden="1">
      <c r="A20" s="505" t="s">
        <v>153</v>
      </c>
      <c r="B20" s="449">
        <f>'USPEH SEFKERIN'!B20</f>
        <v>0</v>
      </c>
      <c r="C20" s="370">
        <f t="shared" si="0"/>
        <v>0</v>
      </c>
      <c r="D20" s="450" t="e">
        <f t="shared" si="1"/>
        <v>#DIV/0!</v>
      </c>
      <c r="E20" s="94"/>
      <c r="F20" s="134" t="e">
        <f t="shared" si="2"/>
        <v>#DIV/0!</v>
      </c>
      <c r="G20" s="91"/>
      <c r="H20" s="137" t="e">
        <f t="shared" si="3"/>
        <v>#DIV/0!</v>
      </c>
      <c r="I20" s="91"/>
      <c r="J20" s="137" t="e">
        <f t="shared" si="4"/>
        <v>#DIV/0!</v>
      </c>
      <c r="K20" s="91"/>
      <c r="L20" s="137" t="e">
        <f t="shared" si="5"/>
        <v>#DIV/0!</v>
      </c>
      <c r="M20" s="91"/>
      <c r="N20" s="355" t="e">
        <f t="shared" si="6"/>
        <v>#DIV/0!</v>
      </c>
      <c r="O20" s="54"/>
      <c r="P20" s="54"/>
      <c r="Q20" s="54"/>
      <c r="R20" s="54"/>
      <c r="S20" s="54"/>
      <c r="T20" s="55"/>
    </row>
    <row r="21" spans="1:20" s="7" customFormat="1" ht="18" customHeight="1">
      <c r="A21" s="354" t="s">
        <v>123</v>
      </c>
      <c r="B21" s="449">
        <f>'USPEH SEFKERIN'!B21</f>
        <v>18</v>
      </c>
      <c r="C21" s="131">
        <f t="shared" si="0"/>
        <v>0</v>
      </c>
      <c r="D21" s="450">
        <f>IF(C21/B21&gt;0,C21/B21,"")</f>
      </c>
      <c r="E21" s="94"/>
      <c r="F21" s="134">
        <f t="shared" si="2"/>
      </c>
      <c r="G21" s="91"/>
      <c r="H21" s="137">
        <f t="shared" si="3"/>
      </c>
      <c r="I21" s="91"/>
      <c r="J21" s="137">
        <f t="shared" si="4"/>
      </c>
      <c r="K21" s="91"/>
      <c r="L21" s="137">
        <f t="shared" si="5"/>
      </c>
      <c r="M21" s="91"/>
      <c r="N21" s="355">
        <f t="shared" si="6"/>
      </c>
      <c r="O21" s="54"/>
      <c r="P21" s="54"/>
      <c r="Q21" s="54"/>
      <c r="R21" s="54"/>
      <c r="S21" s="54"/>
      <c r="T21" s="55"/>
    </row>
    <row r="22" spans="1:20" s="7" customFormat="1" ht="18" customHeight="1">
      <c r="A22" s="351" t="s">
        <v>139</v>
      </c>
      <c r="B22" s="449">
        <f>'USPEH SEFKERIN'!B22</f>
        <v>17</v>
      </c>
      <c r="C22" s="131">
        <f t="shared" si="0"/>
        <v>0</v>
      </c>
      <c r="D22" s="447">
        <f t="shared" si="1"/>
      </c>
      <c r="E22" s="93"/>
      <c r="F22" s="132">
        <f t="shared" si="2"/>
      </c>
      <c r="G22" s="89"/>
      <c r="H22" s="135">
        <f t="shared" si="3"/>
      </c>
      <c r="I22" s="89"/>
      <c r="J22" s="135">
        <f t="shared" si="4"/>
      </c>
      <c r="K22" s="89"/>
      <c r="L22" s="135">
        <f t="shared" si="5"/>
      </c>
      <c r="M22" s="89"/>
      <c r="N22" s="350">
        <f t="shared" si="6"/>
      </c>
      <c r="O22" s="54"/>
      <c r="P22" s="54"/>
      <c r="Q22" s="54"/>
      <c r="R22" s="54"/>
      <c r="S22" s="54"/>
      <c r="T22" s="55"/>
    </row>
    <row r="23" spans="1:20" s="7" customFormat="1" ht="18" customHeight="1" hidden="1">
      <c r="A23" s="351" t="s">
        <v>28</v>
      </c>
      <c r="B23" s="449">
        <f>'USPEH SEFKERIN'!B23</f>
        <v>0</v>
      </c>
      <c r="C23" s="131">
        <f t="shared" si="0"/>
        <v>0</v>
      </c>
      <c r="D23" s="447" t="e">
        <f t="shared" si="1"/>
        <v>#DIV/0!</v>
      </c>
      <c r="E23" s="93"/>
      <c r="F23" s="132" t="e">
        <f t="shared" si="2"/>
        <v>#DIV/0!</v>
      </c>
      <c r="G23" s="89"/>
      <c r="H23" s="135" t="e">
        <f t="shared" si="3"/>
        <v>#DIV/0!</v>
      </c>
      <c r="I23" s="89"/>
      <c r="J23" s="135" t="e">
        <f t="shared" si="4"/>
        <v>#DIV/0!</v>
      </c>
      <c r="K23" s="89"/>
      <c r="L23" s="135" t="e">
        <f t="shared" si="5"/>
        <v>#DIV/0!</v>
      </c>
      <c r="M23" s="89"/>
      <c r="N23" s="350" t="e">
        <f t="shared" si="6"/>
        <v>#DIV/0!</v>
      </c>
      <c r="O23" s="54"/>
      <c r="P23" s="54"/>
      <c r="Q23" s="54"/>
      <c r="R23" s="54"/>
      <c r="S23" s="54"/>
      <c r="T23" s="55"/>
    </row>
    <row r="24" spans="1:20" s="7" customFormat="1" ht="18" customHeight="1">
      <c r="A24" s="351" t="s">
        <v>124</v>
      </c>
      <c r="B24" s="449">
        <f>'USPEH SEFKERIN'!B24</f>
        <v>15</v>
      </c>
      <c r="C24" s="131">
        <f t="shared" si="0"/>
        <v>1</v>
      </c>
      <c r="D24" s="447">
        <f t="shared" si="1"/>
        <v>0.06666666666666667</v>
      </c>
      <c r="E24" s="93"/>
      <c r="F24" s="132">
        <f t="shared" si="2"/>
      </c>
      <c r="G24" s="89"/>
      <c r="H24" s="135">
        <f t="shared" si="3"/>
      </c>
      <c r="I24" s="89"/>
      <c r="J24" s="135">
        <f t="shared" si="4"/>
      </c>
      <c r="K24" s="89"/>
      <c r="L24" s="135">
        <f t="shared" si="5"/>
      </c>
      <c r="M24" s="89">
        <v>1</v>
      </c>
      <c r="N24" s="350">
        <f t="shared" si="6"/>
        <v>0.06666666666666667</v>
      </c>
      <c r="O24" s="54"/>
      <c r="P24" s="54"/>
      <c r="Q24" s="54"/>
      <c r="R24" s="54"/>
      <c r="S24" s="54"/>
      <c r="T24" s="55"/>
    </row>
    <row r="25" spans="1:20" s="7" customFormat="1" ht="18" customHeight="1">
      <c r="A25" s="351" t="s">
        <v>140</v>
      </c>
      <c r="B25" s="449">
        <f>'USPEH SEFKERIN'!B25</f>
        <v>15</v>
      </c>
      <c r="C25" s="131">
        <f t="shared" si="0"/>
        <v>0</v>
      </c>
      <c r="D25" s="447">
        <f t="shared" si="1"/>
      </c>
      <c r="E25" s="93"/>
      <c r="F25" s="132">
        <f t="shared" si="2"/>
      </c>
      <c r="G25" s="89"/>
      <c r="H25" s="135">
        <f t="shared" si="3"/>
      </c>
      <c r="I25" s="89"/>
      <c r="J25" s="135">
        <f t="shared" si="4"/>
      </c>
      <c r="K25" s="89"/>
      <c r="L25" s="135">
        <f t="shared" si="5"/>
      </c>
      <c r="M25" s="89"/>
      <c r="N25" s="350">
        <f t="shared" si="6"/>
      </c>
      <c r="O25" s="54"/>
      <c r="P25" s="54"/>
      <c r="Q25" s="54"/>
      <c r="R25" s="54"/>
      <c r="S25" s="54"/>
      <c r="T25" s="55"/>
    </row>
    <row r="26" spans="1:20" s="7" customFormat="1" ht="18" customHeight="1" hidden="1">
      <c r="A26" s="351" t="s">
        <v>31</v>
      </c>
      <c r="B26" s="449">
        <f>'USPEH SEFKERIN'!B26</f>
        <v>0</v>
      </c>
      <c r="C26" s="131">
        <f t="shared" si="0"/>
        <v>0</v>
      </c>
      <c r="D26" s="447" t="e">
        <f t="shared" si="1"/>
        <v>#DIV/0!</v>
      </c>
      <c r="E26" s="93"/>
      <c r="F26" s="132" t="e">
        <f t="shared" si="2"/>
        <v>#DIV/0!</v>
      </c>
      <c r="G26" s="89"/>
      <c r="H26" s="135" t="e">
        <f t="shared" si="3"/>
        <v>#DIV/0!</v>
      </c>
      <c r="I26" s="89"/>
      <c r="J26" s="135" t="e">
        <f t="shared" si="4"/>
        <v>#DIV/0!</v>
      </c>
      <c r="K26" s="89"/>
      <c r="L26" s="135" t="e">
        <f t="shared" si="5"/>
        <v>#DIV/0!</v>
      </c>
      <c r="M26" s="89"/>
      <c r="N26" s="350" t="e">
        <f t="shared" si="6"/>
        <v>#DIV/0!</v>
      </c>
      <c r="O26" s="54"/>
      <c r="P26" s="54"/>
      <c r="Q26" s="54"/>
      <c r="R26" s="54"/>
      <c r="S26" s="54"/>
      <c r="T26" s="55"/>
    </row>
    <row r="27" spans="1:20" s="7" customFormat="1" ht="18" customHeight="1">
      <c r="A27" s="351" t="s">
        <v>125</v>
      </c>
      <c r="B27" s="449">
        <f>'USPEH SEFKERIN'!B27</f>
        <v>15</v>
      </c>
      <c r="C27" s="131">
        <f t="shared" si="0"/>
        <v>1</v>
      </c>
      <c r="D27" s="447">
        <f>IF(C27/B27&gt;0,C27/B27,"")</f>
        <v>0.06666666666666667</v>
      </c>
      <c r="E27" s="93"/>
      <c r="F27" s="132">
        <f t="shared" si="2"/>
      </c>
      <c r="G27" s="89"/>
      <c r="H27" s="135">
        <f t="shared" si="3"/>
      </c>
      <c r="I27" s="89"/>
      <c r="J27" s="135">
        <f t="shared" si="4"/>
      </c>
      <c r="K27" s="89">
        <v>1</v>
      </c>
      <c r="L27" s="135">
        <f t="shared" si="5"/>
        <v>0.06666666666666667</v>
      </c>
      <c r="M27" s="89"/>
      <c r="N27" s="350">
        <f t="shared" si="6"/>
      </c>
      <c r="O27" s="54"/>
      <c r="P27" s="54"/>
      <c r="Q27" s="54"/>
      <c r="R27" s="54"/>
      <c r="S27" s="54"/>
      <c r="T27" s="55"/>
    </row>
    <row r="28" spans="1:20" s="7" customFormat="1" ht="18" customHeight="1">
      <c r="A28" s="351" t="s">
        <v>126</v>
      </c>
      <c r="B28" s="449">
        <f>'USPEH SEFKERIN'!B28</f>
        <v>15</v>
      </c>
      <c r="C28" s="131">
        <f t="shared" si="0"/>
        <v>0</v>
      </c>
      <c r="D28" s="447">
        <f t="shared" si="1"/>
      </c>
      <c r="E28" s="93"/>
      <c r="F28" s="132">
        <f t="shared" si="2"/>
      </c>
      <c r="G28" s="89"/>
      <c r="H28" s="135">
        <f t="shared" si="3"/>
      </c>
      <c r="I28" s="89"/>
      <c r="J28" s="135">
        <f t="shared" si="4"/>
      </c>
      <c r="K28" s="89"/>
      <c r="L28" s="135">
        <f t="shared" si="5"/>
      </c>
      <c r="M28" s="89"/>
      <c r="N28" s="350">
        <f t="shared" si="6"/>
      </c>
      <c r="O28" s="54"/>
      <c r="P28" s="54"/>
      <c r="Q28" s="54"/>
      <c r="R28" s="54"/>
      <c r="S28" s="54"/>
      <c r="T28" s="55"/>
    </row>
    <row r="29" spans="1:20" s="7" customFormat="1" ht="18" customHeight="1" hidden="1">
      <c r="A29" s="351" t="s">
        <v>78</v>
      </c>
      <c r="B29" s="449">
        <f>'USPEH SEFKERIN'!B29</f>
        <v>0</v>
      </c>
      <c r="C29" s="131">
        <f t="shared" si="0"/>
        <v>0</v>
      </c>
      <c r="D29" s="447" t="e">
        <f t="shared" si="1"/>
        <v>#DIV/0!</v>
      </c>
      <c r="E29" s="93"/>
      <c r="F29" s="132" t="e">
        <f t="shared" si="2"/>
        <v>#DIV/0!</v>
      </c>
      <c r="G29" s="89"/>
      <c r="H29" s="135" t="e">
        <f t="shared" si="3"/>
        <v>#DIV/0!</v>
      </c>
      <c r="I29" s="89"/>
      <c r="J29" s="135" t="e">
        <f t="shared" si="4"/>
        <v>#DIV/0!</v>
      </c>
      <c r="K29" s="89"/>
      <c r="L29" s="135" t="e">
        <f t="shared" si="5"/>
        <v>#DIV/0!</v>
      </c>
      <c r="M29" s="89"/>
      <c r="N29" s="350" t="e">
        <f t="shared" si="6"/>
        <v>#DIV/0!</v>
      </c>
      <c r="O29" s="54"/>
      <c r="P29" s="54"/>
      <c r="Q29" s="54"/>
      <c r="R29" s="54"/>
      <c r="S29" s="54"/>
      <c r="T29" s="55"/>
    </row>
    <row r="30" spans="1:20" s="7" customFormat="1" ht="18" customHeight="1" thickBot="1">
      <c r="A30" s="351" t="s">
        <v>127</v>
      </c>
      <c r="B30" s="449">
        <f>'USPEH SEFKERIN'!B30</f>
        <v>23</v>
      </c>
      <c r="C30" s="131">
        <f t="shared" si="0"/>
        <v>0</v>
      </c>
      <c r="D30" s="447">
        <f t="shared" si="1"/>
      </c>
      <c r="E30" s="93"/>
      <c r="F30" s="132">
        <f t="shared" si="2"/>
      </c>
      <c r="G30" s="89"/>
      <c r="H30" s="135">
        <f t="shared" si="3"/>
      </c>
      <c r="I30" s="89"/>
      <c r="J30" s="135">
        <f t="shared" si="4"/>
      </c>
      <c r="K30" s="89"/>
      <c r="L30" s="135">
        <f t="shared" si="5"/>
      </c>
      <c r="M30" s="89"/>
      <c r="N30" s="350">
        <f t="shared" si="6"/>
      </c>
      <c r="O30" s="54"/>
      <c r="P30" s="54"/>
      <c r="Q30" s="54"/>
      <c r="R30" s="54"/>
      <c r="S30" s="54"/>
      <c r="T30" s="55"/>
    </row>
    <row r="31" spans="1:20" s="7" customFormat="1" ht="18" customHeight="1" hidden="1" thickBot="1">
      <c r="A31" s="351" t="s">
        <v>141</v>
      </c>
      <c r="B31" s="449">
        <f>'USPEH SEFKERIN'!B31</f>
        <v>0</v>
      </c>
      <c r="C31" s="131">
        <f t="shared" si="0"/>
        <v>0</v>
      </c>
      <c r="D31" s="447" t="e">
        <f t="shared" si="1"/>
        <v>#DIV/0!</v>
      </c>
      <c r="E31" s="92"/>
      <c r="F31" s="132" t="e">
        <f t="shared" si="2"/>
        <v>#DIV/0!</v>
      </c>
      <c r="G31" s="90"/>
      <c r="H31" s="135" t="e">
        <f t="shared" si="3"/>
        <v>#DIV/0!</v>
      </c>
      <c r="I31" s="90"/>
      <c r="J31" s="135" t="e">
        <f t="shared" si="4"/>
        <v>#DIV/0!</v>
      </c>
      <c r="K31" s="90"/>
      <c r="L31" s="135" t="e">
        <f t="shared" si="5"/>
        <v>#DIV/0!</v>
      </c>
      <c r="M31" s="90"/>
      <c r="N31" s="350" t="e">
        <f t="shared" si="6"/>
        <v>#DIV/0!</v>
      </c>
      <c r="O31" s="54"/>
      <c r="P31" s="54"/>
      <c r="Q31" s="54"/>
      <c r="R31" s="54"/>
      <c r="S31" s="54"/>
      <c r="T31" s="55"/>
    </row>
    <row r="32" spans="1:20" s="7" customFormat="1" ht="18" customHeight="1" hidden="1" thickBot="1">
      <c r="A32" s="352" t="s">
        <v>87</v>
      </c>
      <c r="B32" s="453">
        <f>'USPEH SEFKERIN'!B32</f>
        <v>0</v>
      </c>
      <c r="C32" s="369">
        <f t="shared" si="0"/>
        <v>0</v>
      </c>
      <c r="D32" s="448" t="e">
        <f t="shared" si="1"/>
        <v>#DIV/0!</v>
      </c>
      <c r="E32" s="92"/>
      <c r="F32" s="133" t="e">
        <f t="shared" si="2"/>
        <v>#DIV/0!</v>
      </c>
      <c r="G32" s="90"/>
      <c r="H32" s="136" t="e">
        <f t="shared" si="3"/>
        <v>#DIV/0!</v>
      </c>
      <c r="I32" s="90"/>
      <c r="J32" s="136" t="e">
        <f t="shared" si="4"/>
        <v>#DIV/0!</v>
      </c>
      <c r="K32" s="90"/>
      <c r="L32" s="136" t="e">
        <f t="shared" si="5"/>
        <v>#DIV/0!</v>
      </c>
      <c r="M32" s="90"/>
      <c r="N32" s="353" t="e">
        <f t="shared" si="6"/>
        <v>#DIV/0!</v>
      </c>
      <c r="O32" s="54"/>
      <c r="P32" s="54"/>
      <c r="Q32" s="54"/>
      <c r="R32" s="54"/>
      <c r="S32" s="54"/>
      <c r="T32" s="55"/>
    </row>
    <row r="33" spans="1:21" s="76" customFormat="1" ht="18" customHeight="1" thickBot="1">
      <c r="A33" s="365" t="s">
        <v>36</v>
      </c>
      <c r="B33" s="303">
        <f>SUM(B20:B32)</f>
        <v>118</v>
      </c>
      <c r="C33" s="304">
        <f>SUM(C20:C32)</f>
        <v>2</v>
      </c>
      <c r="D33" s="455">
        <f t="shared" si="1"/>
        <v>0.01694915254237288</v>
      </c>
      <c r="E33" s="306">
        <f>SUM(E20:E32)</f>
        <v>0</v>
      </c>
      <c r="F33" s="366">
        <f t="shared" si="2"/>
      </c>
      <c r="G33" s="304">
        <f>SUM(G20:G32)</f>
        <v>0</v>
      </c>
      <c r="H33" s="367">
        <f t="shared" si="3"/>
      </c>
      <c r="I33" s="304">
        <f>SUM(I20:I32)</f>
        <v>0</v>
      </c>
      <c r="J33" s="367">
        <f t="shared" si="4"/>
      </c>
      <c r="K33" s="304">
        <f>SUM(K20:K32)</f>
        <v>1</v>
      </c>
      <c r="L33" s="367">
        <f t="shared" si="5"/>
        <v>0.00847457627118644</v>
      </c>
      <c r="M33" s="304">
        <f>SUM(M20:M32)</f>
        <v>1</v>
      </c>
      <c r="N33" s="368">
        <f t="shared" si="6"/>
        <v>0.00847457627118644</v>
      </c>
      <c r="O33" s="69"/>
      <c r="P33" s="69"/>
      <c r="Q33" s="69"/>
      <c r="R33" s="69"/>
      <c r="S33" s="69"/>
      <c r="T33" s="72"/>
      <c r="U33" s="28"/>
    </row>
    <row r="34" spans="1:21" s="27" customFormat="1" ht="18" customHeight="1" thickBot="1">
      <c r="A34" s="360" t="s">
        <v>37</v>
      </c>
      <c r="B34" s="331">
        <f>B19+B33</f>
        <v>225</v>
      </c>
      <c r="C34" s="332">
        <f>C19+C33</f>
        <v>2</v>
      </c>
      <c r="D34" s="454">
        <f t="shared" si="1"/>
        <v>0.008888888888888889</v>
      </c>
      <c r="E34" s="334">
        <f>E19+E33</f>
        <v>0</v>
      </c>
      <c r="F34" s="362">
        <f t="shared" si="2"/>
      </c>
      <c r="G34" s="332">
        <f>G19+G33</f>
        <v>0</v>
      </c>
      <c r="H34" s="363">
        <f t="shared" si="3"/>
      </c>
      <c r="I34" s="332">
        <f>I19+I33</f>
        <v>0</v>
      </c>
      <c r="J34" s="363">
        <f t="shared" si="4"/>
      </c>
      <c r="K34" s="332">
        <f>K19+K33</f>
        <v>1</v>
      </c>
      <c r="L34" s="363">
        <f t="shared" si="5"/>
        <v>0.0044444444444444444</v>
      </c>
      <c r="M34" s="332">
        <f>M19+M33</f>
        <v>1</v>
      </c>
      <c r="N34" s="364">
        <f t="shared" si="6"/>
        <v>0.0044444444444444444</v>
      </c>
      <c r="O34" s="69"/>
      <c r="P34" s="69"/>
      <c r="Q34" s="69"/>
      <c r="R34" s="69"/>
      <c r="S34" s="69"/>
      <c r="T34" s="72"/>
      <c r="U34" s="28"/>
    </row>
    <row r="35" spans="15:20" ht="15.75">
      <c r="O35" s="48"/>
      <c r="P35" s="48"/>
      <c r="Q35" s="48"/>
      <c r="R35" s="48"/>
      <c r="S35" s="48"/>
      <c r="T35" s="48"/>
    </row>
  </sheetData>
  <sheetProtection selectLockedCells="1"/>
  <mergeCells count="4">
    <mergeCell ref="A1:N1"/>
    <mergeCell ref="A2:N2"/>
    <mergeCell ref="B4:D4"/>
    <mergeCell ref="E4:N4"/>
  </mergeCells>
  <printOptions horizontalCentered="1" verticalCentered="1"/>
  <pageMargins left="0.2755905511811024" right="0.1968503937007874" top="0.31496062992125984" bottom="0.2755905511811024" header="0.2755905511811024" footer="0.236220472440944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V34"/>
  <sheetViews>
    <sheetView zoomScale="85" zoomScaleNormal="85" zoomScalePageLayoutView="0" workbookViewId="0" topLeftCell="A1">
      <selection activeCell="B25" sqref="B25"/>
    </sheetView>
  </sheetViews>
  <sheetFormatPr defaultColWidth="0" defaultRowHeight="15.75" customHeight="1" zeroHeight="1"/>
  <cols>
    <col min="1" max="7" width="6" style="0" customWidth="1"/>
    <col min="8" max="8" width="6" style="32" customWidth="1"/>
    <col min="9" max="9" width="6" style="0" customWidth="1"/>
    <col min="10" max="10" width="6" style="32" customWidth="1"/>
    <col min="11" max="11" width="6" style="0" customWidth="1"/>
    <col min="12" max="12" width="6" style="30" customWidth="1"/>
    <col min="13" max="13" width="6" style="0" customWidth="1"/>
    <col min="14" max="14" width="6" style="30" customWidth="1"/>
    <col min="15" max="15" width="6" style="0" customWidth="1"/>
    <col min="16" max="16" width="6" style="30" customWidth="1"/>
    <col min="17" max="17" width="6" style="0" hidden="1" customWidth="1"/>
    <col min="18" max="18" width="6" style="0" customWidth="1"/>
    <col min="19" max="19" width="5.19921875" style="49" customWidth="1"/>
    <col min="20" max="16384" width="5.19921875" style="49" hidden="1" customWidth="1"/>
  </cols>
  <sheetData>
    <row r="1" spans="1:22" ht="31.5" customHeight="1">
      <c r="A1" s="697" t="s">
        <v>174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4"/>
      <c r="T1" s="64"/>
      <c r="U1" s="64"/>
      <c r="V1" s="64"/>
    </row>
    <row r="2" spans="1:22" ht="15.75">
      <c r="A2" s="696" t="s">
        <v>97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4"/>
      <c r="T2" s="64"/>
      <c r="U2" s="64"/>
      <c r="V2" s="64"/>
    </row>
    <row r="3" spans="1:22" ht="15.75" hidden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64"/>
      <c r="T3" s="64"/>
      <c r="U3" s="64"/>
      <c r="V3" s="64"/>
    </row>
    <row r="4" spans="1:18" ht="16.5" thickBot="1">
      <c r="A4" s="109"/>
      <c r="B4" s="109"/>
      <c r="C4" s="109"/>
      <c r="D4" s="109"/>
      <c r="E4" s="109"/>
      <c r="F4" s="109"/>
      <c r="G4" s="109"/>
      <c r="H4" s="110"/>
      <c r="I4" s="109"/>
      <c r="J4" s="110"/>
      <c r="K4" s="109"/>
      <c r="L4" s="111"/>
      <c r="M4" s="109"/>
      <c r="N4" s="111"/>
      <c r="O4" s="109"/>
      <c r="P4" s="111"/>
      <c r="Q4" s="109"/>
      <c r="R4" s="109"/>
    </row>
    <row r="5" spans="1:21" s="6" customFormat="1" ht="63.75" customHeight="1">
      <c r="A5" s="395" t="s">
        <v>3</v>
      </c>
      <c r="B5" s="391" t="s">
        <v>40</v>
      </c>
      <c r="C5" s="390" t="s">
        <v>41</v>
      </c>
      <c r="D5" s="390" t="s">
        <v>42</v>
      </c>
      <c r="E5" s="390" t="s">
        <v>43</v>
      </c>
      <c r="F5" s="390" t="s">
        <v>44</v>
      </c>
      <c r="G5" s="391" t="s">
        <v>45</v>
      </c>
      <c r="H5" s="392" t="s">
        <v>46</v>
      </c>
      <c r="I5" s="390" t="s">
        <v>47</v>
      </c>
      <c r="J5" s="392" t="s">
        <v>48</v>
      </c>
      <c r="K5" s="390" t="s">
        <v>49</v>
      </c>
      <c r="L5" s="392" t="s">
        <v>50</v>
      </c>
      <c r="M5" s="390" t="s">
        <v>157</v>
      </c>
      <c r="N5" s="392" t="s">
        <v>51</v>
      </c>
      <c r="O5" s="390" t="s">
        <v>158</v>
      </c>
      <c r="P5" s="392" t="s">
        <v>110</v>
      </c>
      <c r="Q5" s="391"/>
      <c r="R5" s="393" t="s">
        <v>52</v>
      </c>
      <c r="S5" s="51"/>
      <c r="T5" s="51"/>
      <c r="U5" s="52"/>
    </row>
    <row r="6" spans="1:22" s="7" customFormat="1" ht="18" customHeight="1" hidden="1">
      <c r="A6" s="349" t="s">
        <v>152</v>
      </c>
      <c r="B6" s="285"/>
      <c r="C6" s="284"/>
      <c r="D6" s="284"/>
      <c r="E6" s="284"/>
      <c r="F6" s="284"/>
      <c r="G6" s="285"/>
      <c r="H6" s="102"/>
      <c r="I6" s="284"/>
      <c r="J6" s="102"/>
      <c r="K6" s="284"/>
      <c r="L6" s="102"/>
      <c r="M6" s="284"/>
      <c r="N6" s="102"/>
      <c r="O6" s="284"/>
      <c r="P6" s="102"/>
      <c r="Q6" s="285"/>
      <c r="R6" s="394">
        <f>SUM(B6:Q6)</f>
        <v>0</v>
      </c>
      <c r="S6" s="54"/>
      <c r="T6" s="54"/>
      <c r="U6" s="54"/>
      <c r="V6" s="55"/>
    </row>
    <row r="7" spans="1:22" s="7" customFormat="1" ht="18" customHeight="1">
      <c r="A7" s="351" t="s">
        <v>119</v>
      </c>
      <c r="B7" s="285"/>
      <c r="C7" s="284"/>
      <c r="D7" s="284"/>
      <c r="E7" s="284"/>
      <c r="F7" s="284"/>
      <c r="G7" s="285"/>
      <c r="H7" s="102"/>
      <c r="I7" s="284"/>
      <c r="J7" s="102"/>
      <c r="K7" s="284"/>
      <c r="L7" s="102"/>
      <c r="M7" s="284"/>
      <c r="N7" s="102"/>
      <c r="O7" s="284"/>
      <c r="P7" s="102"/>
      <c r="Q7" s="285"/>
      <c r="R7" s="394">
        <f aca="true" t="shared" si="0" ref="R7:R32">SUM(B7:Q7)</f>
        <v>0</v>
      </c>
      <c r="S7" s="54"/>
      <c r="T7" s="54"/>
      <c r="U7" s="54"/>
      <c r="V7" s="55"/>
    </row>
    <row r="8" spans="1:22" s="7" customFormat="1" ht="18" customHeight="1">
      <c r="A8" s="351" t="s">
        <v>156</v>
      </c>
      <c r="B8" s="285"/>
      <c r="C8" s="284"/>
      <c r="D8" s="284"/>
      <c r="E8" s="284"/>
      <c r="F8" s="284"/>
      <c r="G8" s="285"/>
      <c r="H8" s="102"/>
      <c r="I8" s="284"/>
      <c r="J8" s="102"/>
      <c r="K8" s="284"/>
      <c r="L8" s="102"/>
      <c r="M8" s="284"/>
      <c r="N8" s="102"/>
      <c r="O8" s="284"/>
      <c r="P8" s="102"/>
      <c r="Q8" s="285"/>
      <c r="R8" s="394">
        <f t="shared" si="0"/>
        <v>0</v>
      </c>
      <c r="S8" s="54"/>
      <c r="T8" s="54"/>
      <c r="U8" s="54"/>
      <c r="V8" s="55"/>
    </row>
    <row r="9" spans="1:22" s="7" customFormat="1" ht="18" customHeight="1" hidden="1">
      <c r="A9" s="351" t="s">
        <v>164</v>
      </c>
      <c r="B9" s="285"/>
      <c r="C9" s="284"/>
      <c r="D9" s="284"/>
      <c r="E9" s="284"/>
      <c r="F9" s="284"/>
      <c r="G9" s="285"/>
      <c r="H9" s="102"/>
      <c r="I9" s="284"/>
      <c r="J9" s="102"/>
      <c r="K9" s="284"/>
      <c r="L9" s="102"/>
      <c r="M9" s="284"/>
      <c r="N9" s="102"/>
      <c r="O9" s="284"/>
      <c r="P9" s="102"/>
      <c r="Q9" s="285"/>
      <c r="R9" s="394">
        <f t="shared" si="0"/>
        <v>0</v>
      </c>
      <c r="S9" s="54"/>
      <c r="T9" s="54"/>
      <c r="U9" s="54"/>
      <c r="V9" s="55"/>
    </row>
    <row r="10" spans="1:22" s="7" customFormat="1" ht="18" customHeight="1">
      <c r="A10" s="351" t="s">
        <v>120</v>
      </c>
      <c r="B10" s="285"/>
      <c r="C10" s="284"/>
      <c r="D10" s="284"/>
      <c r="E10" s="284"/>
      <c r="F10" s="284"/>
      <c r="G10" s="285"/>
      <c r="H10" s="102"/>
      <c r="I10" s="284"/>
      <c r="J10" s="102"/>
      <c r="K10" s="284"/>
      <c r="L10" s="102"/>
      <c r="M10" s="284"/>
      <c r="N10" s="102"/>
      <c r="O10" s="284"/>
      <c r="P10" s="102"/>
      <c r="Q10" s="285"/>
      <c r="R10" s="394">
        <f t="shared" si="0"/>
        <v>0</v>
      </c>
      <c r="S10" s="54"/>
      <c r="T10" s="54"/>
      <c r="U10" s="54"/>
      <c r="V10" s="55"/>
    </row>
    <row r="11" spans="1:22" s="7" customFormat="1" ht="18" customHeight="1" hidden="1">
      <c r="A11" s="351" t="s">
        <v>160</v>
      </c>
      <c r="B11" s="285"/>
      <c r="C11" s="284"/>
      <c r="D11" s="284"/>
      <c r="E11" s="284"/>
      <c r="F11" s="284"/>
      <c r="G11" s="285"/>
      <c r="H11" s="102"/>
      <c r="I11" s="284"/>
      <c r="J11" s="102"/>
      <c r="K11" s="284"/>
      <c r="L11" s="102"/>
      <c r="M11" s="284"/>
      <c r="N11" s="102"/>
      <c r="O11" s="284"/>
      <c r="P11" s="102"/>
      <c r="Q11" s="285"/>
      <c r="R11" s="394">
        <f t="shared" si="0"/>
        <v>0</v>
      </c>
      <c r="S11" s="54"/>
      <c r="T11" s="54"/>
      <c r="U11" s="54"/>
      <c r="V11" s="55"/>
    </row>
    <row r="12" spans="1:22" s="7" customFormat="1" ht="18" customHeight="1" hidden="1">
      <c r="A12" s="351" t="s">
        <v>167</v>
      </c>
      <c r="B12" s="285"/>
      <c r="C12" s="284"/>
      <c r="D12" s="284"/>
      <c r="E12" s="284"/>
      <c r="F12" s="284"/>
      <c r="G12" s="285"/>
      <c r="H12" s="102"/>
      <c r="I12" s="284"/>
      <c r="J12" s="102"/>
      <c r="K12" s="284"/>
      <c r="L12" s="102"/>
      <c r="M12" s="284"/>
      <c r="N12" s="102"/>
      <c r="O12" s="284"/>
      <c r="P12" s="102"/>
      <c r="Q12" s="285"/>
      <c r="R12" s="394">
        <f t="shared" si="0"/>
        <v>0</v>
      </c>
      <c r="S12" s="54"/>
      <c r="T12" s="54"/>
      <c r="U12" s="54"/>
      <c r="V12" s="55"/>
    </row>
    <row r="13" spans="1:22" s="7" customFormat="1" ht="18" customHeight="1">
      <c r="A13" s="351" t="s">
        <v>121</v>
      </c>
      <c r="B13" s="285"/>
      <c r="C13" s="284"/>
      <c r="D13" s="284"/>
      <c r="E13" s="284"/>
      <c r="F13" s="284"/>
      <c r="G13" s="285"/>
      <c r="H13" s="102"/>
      <c r="I13" s="284"/>
      <c r="J13" s="102"/>
      <c r="K13" s="284"/>
      <c r="L13" s="102"/>
      <c r="M13" s="284"/>
      <c r="N13" s="102"/>
      <c r="O13" s="284"/>
      <c r="P13" s="102"/>
      <c r="Q13" s="285"/>
      <c r="R13" s="394">
        <f t="shared" si="0"/>
        <v>0</v>
      </c>
      <c r="S13" s="54"/>
      <c r="T13" s="54"/>
      <c r="U13" s="54"/>
      <c r="V13" s="55"/>
    </row>
    <row r="14" spans="1:22" s="7" customFormat="1" ht="18" customHeight="1">
      <c r="A14" s="351" t="s">
        <v>163</v>
      </c>
      <c r="B14" s="285"/>
      <c r="C14" s="284"/>
      <c r="D14" s="284"/>
      <c r="E14" s="284"/>
      <c r="F14" s="284"/>
      <c r="G14" s="285"/>
      <c r="H14" s="102"/>
      <c r="I14" s="284"/>
      <c r="J14" s="102"/>
      <c r="K14" s="284"/>
      <c r="L14" s="102"/>
      <c r="M14" s="284"/>
      <c r="N14" s="102"/>
      <c r="O14" s="284"/>
      <c r="P14" s="102"/>
      <c r="Q14" s="285"/>
      <c r="R14" s="394">
        <f t="shared" si="0"/>
        <v>0</v>
      </c>
      <c r="S14" s="54"/>
      <c r="T14" s="54"/>
      <c r="U14" s="54"/>
      <c r="V14" s="55"/>
    </row>
    <row r="15" spans="1:22" s="7" customFormat="1" ht="18" customHeight="1" hidden="1">
      <c r="A15" s="351" t="s">
        <v>168</v>
      </c>
      <c r="B15" s="285"/>
      <c r="C15" s="284"/>
      <c r="D15" s="284"/>
      <c r="E15" s="284"/>
      <c r="F15" s="284"/>
      <c r="G15" s="285"/>
      <c r="H15" s="102"/>
      <c r="I15" s="284"/>
      <c r="J15" s="102"/>
      <c r="K15" s="284"/>
      <c r="L15" s="102"/>
      <c r="M15" s="284"/>
      <c r="N15" s="102"/>
      <c r="O15" s="284"/>
      <c r="P15" s="102"/>
      <c r="Q15" s="285"/>
      <c r="R15" s="394">
        <f t="shared" si="0"/>
        <v>0</v>
      </c>
      <c r="S15" s="54"/>
      <c r="T15" s="54"/>
      <c r="U15" s="54"/>
      <c r="V15" s="55"/>
    </row>
    <row r="16" spans="1:22" s="7" customFormat="1" ht="18" customHeight="1" thickBot="1">
      <c r="A16" s="351" t="s">
        <v>122</v>
      </c>
      <c r="B16" s="285"/>
      <c r="C16" s="284"/>
      <c r="D16" s="284"/>
      <c r="E16" s="284"/>
      <c r="F16" s="284"/>
      <c r="G16" s="285"/>
      <c r="H16" s="102"/>
      <c r="I16" s="284"/>
      <c r="J16" s="102"/>
      <c r="K16" s="284"/>
      <c r="L16" s="102"/>
      <c r="M16" s="284"/>
      <c r="N16" s="102"/>
      <c r="O16" s="284"/>
      <c r="P16" s="102"/>
      <c r="Q16" s="285"/>
      <c r="R16" s="394">
        <f t="shared" si="0"/>
        <v>0</v>
      </c>
      <c r="S16" s="54"/>
      <c r="T16" s="54"/>
      <c r="U16" s="54"/>
      <c r="V16" s="55"/>
    </row>
    <row r="17" spans="1:22" s="7" customFormat="1" ht="18" customHeight="1" hidden="1" thickBot="1">
      <c r="A17" s="351" t="s">
        <v>166</v>
      </c>
      <c r="B17" s="285"/>
      <c r="C17" s="284"/>
      <c r="D17" s="284"/>
      <c r="E17" s="284"/>
      <c r="F17" s="284"/>
      <c r="G17" s="285"/>
      <c r="H17" s="102"/>
      <c r="I17" s="284"/>
      <c r="J17" s="102"/>
      <c r="K17" s="284"/>
      <c r="L17" s="102"/>
      <c r="M17" s="284"/>
      <c r="N17" s="102"/>
      <c r="O17" s="284"/>
      <c r="P17" s="102"/>
      <c r="Q17" s="285"/>
      <c r="R17" s="394">
        <f t="shared" si="0"/>
        <v>0</v>
      </c>
      <c r="S17" s="54"/>
      <c r="T17" s="54"/>
      <c r="U17" s="54"/>
      <c r="V17" s="55"/>
    </row>
    <row r="18" spans="1:22" s="7" customFormat="1" ht="18" customHeight="1" hidden="1" thickBot="1">
      <c r="A18" s="352" t="s">
        <v>169</v>
      </c>
      <c r="B18" s="287"/>
      <c r="C18" s="286"/>
      <c r="D18" s="286"/>
      <c r="E18" s="286"/>
      <c r="F18" s="286"/>
      <c r="G18" s="287"/>
      <c r="H18" s="104"/>
      <c r="I18" s="286"/>
      <c r="J18" s="104"/>
      <c r="K18" s="286"/>
      <c r="L18" s="104"/>
      <c r="M18" s="286"/>
      <c r="N18" s="104"/>
      <c r="O18" s="286"/>
      <c r="P18" s="104"/>
      <c r="Q18" s="287"/>
      <c r="R18" s="396">
        <f t="shared" si="0"/>
        <v>0</v>
      </c>
      <c r="S18" s="54"/>
      <c r="T18" s="54"/>
      <c r="U18" s="54"/>
      <c r="V18" s="55"/>
    </row>
    <row r="19" spans="1:22" s="67" customFormat="1" ht="18" customHeight="1" thickBot="1">
      <c r="A19" s="365" t="s">
        <v>25</v>
      </c>
      <c r="B19" s="306">
        <f>SUM(B6:B18)</f>
        <v>0</v>
      </c>
      <c r="C19" s="306">
        <f>SUM(C6:C18)</f>
        <v>0</v>
      </c>
      <c r="D19" s="306">
        <f aca="true" t="shared" si="1" ref="D19:R19">SUM(D6:D18)</f>
        <v>0</v>
      </c>
      <c r="E19" s="306">
        <f t="shared" si="1"/>
        <v>0</v>
      </c>
      <c r="F19" s="306">
        <f t="shared" si="1"/>
        <v>0</v>
      </c>
      <c r="G19" s="306">
        <f t="shared" si="1"/>
        <v>0</v>
      </c>
      <c r="H19" s="306">
        <f t="shared" si="1"/>
        <v>0</v>
      </c>
      <c r="I19" s="306">
        <f t="shared" si="1"/>
        <v>0</v>
      </c>
      <c r="J19" s="306">
        <f t="shared" si="1"/>
        <v>0</v>
      </c>
      <c r="K19" s="306">
        <f t="shared" si="1"/>
        <v>0</v>
      </c>
      <c r="L19" s="398">
        <f t="shared" si="1"/>
        <v>0</v>
      </c>
      <c r="M19" s="306">
        <f t="shared" si="1"/>
        <v>0</v>
      </c>
      <c r="N19" s="306">
        <f t="shared" si="1"/>
        <v>0</v>
      </c>
      <c r="O19" s="306">
        <f t="shared" si="1"/>
        <v>0</v>
      </c>
      <c r="P19" s="398">
        <f t="shared" si="1"/>
        <v>0</v>
      </c>
      <c r="Q19" s="306">
        <f t="shared" si="1"/>
        <v>0</v>
      </c>
      <c r="R19" s="399">
        <f t="shared" si="1"/>
        <v>0</v>
      </c>
      <c r="S19" s="69"/>
      <c r="T19" s="65"/>
      <c r="U19" s="65"/>
      <c r="V19" s="65"/>
    </row>
    <row r="20" spans="1:22" s="7" customFormat="1" ht="18" customHeight="1" hidden="1">
      <c r="A20" s="505" t="s">
        <v>153</v>
      </c>
      <c r="B20" s="289"/>
      <c r="C20" s="288"/>
      <c r="D20" s="288"/>
      <c r="E20" s="288"/>
      <c r="F20" s="288"/>
      <c r="G20" s="289"/>
      <c r="H20" s="105"/>
      <c r="I20" s="288"/>
      <c r="J20" s="105"/>
      <c r="K20" s="288"/>
      <c r="L20" s="105"/>
      <c r="M20" s="288"/>
      <c r="N20" s="105"/>
      <c r="O20" s="288"/>
      <c r="P20" s="105"/>
      <c r="Q20" s="289"/>
      <c r="R20" s="397">
        <f t="shared" si="0"/>
        <v>0</v>
      </c>
      <c r="S20" s="54"/>
      <c r="T20" s="54"/>
      <c r="U20" s="54"/>
      <c r="V20" s="55"/>
    </row>
    <row r="21" spans="1:22" s="7" customFormat="1" ht="18" customHeight="1">
      <c r="A21" s="354" t="s">
        <v>123</v>
      </c>
      <c r="B21" s="289"/>
      <c r="C21" s="288"/>
      <c r="D21" s="288"/>
      <c r="E21" s="288"/>
      <c r="F21" s="288"/>
      <c r="G21" s="289"/>
      <c r="H21" s="105"/>
      <c r="I21" s="288"/>
      <c r="J21" s="105"/>
      <c r="K21" s="288"/>
      <c r="L21" s="105"/>
      <c r="M21" s="288"/>
      <c r="N21" s="105"/>
      <c r="O21" s="288"/>
      <c r="P21" s="105"/>
      <c r="Q21" s="289"/>
      <c r="R21" s="394">
        <f t="shared" si="0"/>
        <v>0</v>
      </c>
      <c r="S21" s="54"/>
      <c r="T21" s="54"/>
      <c r="U21" s="54"/>
      <c r="V21" s="55"/>
    </row>
    <row r="22" spans="1:22" s="7" customFormat="1" ht="18" customHeight="1">
      <c r="A22" s="351" t="s">
        <v>139</v>
      </c>
      <c r="B22" s="285"/>
      <c r="C22" s="284"/>
      <c r="D22" s="284"/>
      <c r="E22" s="284"/>
      <c r="F22" s="284"/>
      <c r="G22" s="285"/>
      <c r="H22" s="102"/>
      <c r="I22" s="284"/>
      <c r="J22" s="102"/>
      <c r="K22" s="284"/>
      <c r="L22" s="102"/>
      <c r="M22" s="284"/>
      <c r="N22" s="102"/>
      <c r="O22" s="284"/>
      <c r="P22" s="102"/>
      <c r="Q22" s="285"/>
      <c r="R22" s="394">
        <f t="shared" si="0"/>
        <v>0</v>
      </c>
      <c r="S22" s="54"/>
      <c r="T22" s="54"/>
      <c r="U22" s="54"/>
      <c r="V22" s="55"/>
    </row>
    <row r="23" spans="1:22" s="7" customFormat="1" ht="18" customHeight="1" hidden="1">
      <c r="A23" s="351" t="s">
        <v>28</v>
      </c>
      <c r="B23" s="285"/>
      <c r="C23" s="284"/>
      <c r="D23" s="284"/>
      <c r="E23" s="284"/>
      <c r="F23" s="284"/>
      <c r="G23" s="285"/>
      <c r="H23" s="102"/>
      <c r="I23" s="284"/>
      <c r="J23" s="102"/>
      <c r="K23" s="284"/>
      <c r="L23" s="102"/>
      <c r="M23" s="284"/>
      <c r="N23" s="102"/>
      <c r="O23" s="284"/>
      <c r="P23" s="102"/>
      <c r="Q23" s="285"/>
      <c r="R23" s="394">
        <f t="shared" si="0"/>
        <v>0</v>
      </c>
      <c r="S23" s="54"/>
      <c r="T23" s="54"/>
      <c r="U23" s="54"/>
      <c r="V23" s="55"/>
    </row>
    <row r="24" spans="1:22" s="7" customFormat="1" ht="18" customHeight="1">
      <c r="A24" s="351" t="s">
        <v>124</v>
      </c>
      <c r="B24" s="285">
        <v>1</v>
      </c>
      <c r="C24" s="284"/>
      <c r="D24" s="284">
        <v>1</v>
      </c>
      <c r="E24" s="284">
        <v>1</v>
      </c>
      <c r="F24" s="284">
        <v>1</v>
      </c>
      <c r="G24" s="285"/>
      <c r="H24" s="102"/>
      <c r="I24" s="284">
        <v>1</v>
      </c>
      <c r="J24" s="102"/>
      <c r="K24" s="284"/>
      <c r="L24" s="102"/>
      <c r="M24" s="284"/>
      <c r="N24" s="102"/>
      <c r="O24" s="284"/>
      <c r="P24" s="102"/>
      <c r="Q24" s="285"/>
      <c r="R24" s="394">
        <f t="shared" si="0"/>
        <v>5</v>
      </c>
      <c r="S24" s="54"/>
      <c r="T24" s="54"/>
      <c r="U24" s="54"/>
      <c r="V24" s="55"/>
    </row>
    <row r="25" spans="1:22" s="7" customFormat="1" ht="18" customHeight="1">
      <c r="A25" s="351" t="s">
        <v>140</v>
      </c>
      <c r="B25" s="285"/>
      <c r="C25" s="284"/>
      <c r="D25" s="284"/>
      <c r="E25" s="284"/>
      <c r="F25" s="284"/>
      <c r="G25" s="285"/>
      <c r="H25" s="102"/>
      <c r="I25" s="284"/>
      <c r="J25" s="102"/>
      <c r="K25" s="284"/>
      <c r="L25" s="102"/>
      <c r="M25" s="284"/>
      <c r="N25" s="102"/>
      <c r="O25" s="284"/>
      <c r="P25" s="102"/>
      <c r="Q25" s="285"/>
      <c r="R25" s="394">
        <f t="shared" si="0"/>
        <v>0</v>
      </c>
      <c r="S25" s="54"/>
      <c r="T25" s="54"/>
      <c r="U25" s="54"/>
      <c r="V25" s="55"/>
    </row>
    <row r="26" spans="1:22" s="7" customFormat="1" ht="18" customHeight="1" hidden="1">
      <c r="A26" s="351" t="s">
        <v>31</v>
      </c>
      <c r="B26" s="285"/>
      <c r="C26" s="284"/>
      <c r="D26" s="284"/>
      <c r="E26" s="284"/>
      <c r="F26" s="284"/>
      <c r="G26" s="285"/>
      <c r="H26" s="102"/>
      <c r="I26" s="284"/>
      <c r="J26" s="102"/>
      <c r="K26" s="284"/>
      <c r="L26" s="102"/>
      <c r="M26" s="284"/>
      <c r="N26" s="102"/>
      <c r="O26" s="284"/>
      <c r="P26" s="102"/>
      <c r="Q26" s="285"/>
      <c r="R26" s="394">
        <f t="shared" si="0"/>
        <v>0</v>
      </c>
      <c r="S26" s="54"/>
      <c r="T26" s="54"/>
      <c r="U26" s="54"/>
      <c r="V26" s="55"/>
    </row>
    <row r="27" spans="1:22" s="7" customFormat="1" ht="18" customHeight="1">
      <c r="A27" s="351" t="s">
        <v>125</v>
      </c>
      <c r="B27" s="285">
        <v>1</v>
      </c>
      <c r="C27" s="284"/>
      <c r="D27" s="284"/>
      <c r="E27" s="284">
        <v>1</v>
      </c>
      <c r="F27" s="284">
        <v>1</v>
      </c>
      <c r="G27" s="285"/>
      <c r="H27" s="102"/>
      <c r="I27" s="284"/>
      <c r="J27" s="102">
        <v>1</v>
      </c>
      <c r="K27" s="284"/>
      <c r="L27" s="102"/>
      <c r="M27" s="284"/>
      <c r="N27" s="102"/>
      <c r="O27" s="284"/>
      <c r="P27" s="102"/>
      <c r="Q27" s="285"/>
      <c r="R27" s="394">
        <f t="shared" si="0"/>
        <v>4</v>
      </c>
      <c r="S27" s="54"/>
      <c r="T27" s="54"/>
      <c r="U27" s="54"/>
      <c r="V27" s="55"/>
    </row>
    <row r="28" spans="1:22" s="7" customFormat="1" ht="18" customHeight="1">
      <c r="A28" s="351" t="s">
        <v>126</v>
      </c>
      <c r="B28" s="285"/>
      <c r="C28" s="284"/>
      <c r="D28" s="284"/>
      <c r="E28" s="284"/>
      <c r="F28" s="284"/>
      <c r="G28" s="285"/>
      <c r="H28" s="102"/>
      <c r="I28" s="284"/>
      <c r="J28" s="102"/>
      <c r="K28" s="284"/>
      <c r="L28" s="102"/>
      <c r="M28" s="284"/>
      <c r="N28" s="102"/>
      <c r="O28" s="284"/>
      <c r="P28" s="102"/>
      <c r="Q28" s="285"/>
      <c r="R28" s="394">
        <f t="shared" si="0"/>
        <v>0</v>
      </c>
      <c r="S28" s="54"/>
      <c r="T28" s="54"/>
      <c r="U28" s="54"/>
      <c r="V28" s="55"/>
    </row>
    <row r="29" spans="1:22" s="7" customFormat="1" ht="18" customHeight="1" hidden="1">
      <c r="A29" s="351" t="s">
        <v>78</v>
      </c>
      <c r="B29" s="285"/>
      <c r="C29" s="284"/>
      <c r="D29" s="284"/>
      <c r="E29" s="284"/>
      <c r="F29" s="284"/>
      <c r="G29" s="285"/>
      <c r="H29" s="102"/>
      <c r="I29" s="284"/>
      <c r="J29" s="102"/>
      <c r="K29" s="284"/>
      <c r="L29" s="102"/>
      <c r="M29" s="284"/>
      <c r="N29" s="102"/>
      <c r="O29" s="284"/>
      <c r="P29" s="102"/>
      <c r="Q29" s="285"/>
      <c r="R29" s="394">
        <f t="shared" si="0"/>
        <v>0</v>
      </c>
      <c r="S29" s="54"/>
      <c r="T29" s="54"/>
      <c r="U29" s="54"/>
      <c r="V29" s="55"/>
    </row>
    <row r="30" spans="1:22" s="7" customFormat="1" ht="18" customHeight="1" thickBot="1">
      <c r="A30" s="351" t="s">
        <v>127</v>
      </c>
      <c r="B30" s="285"/>
      <c r="C30" s="284"/>
      <c r="D30" s="284"/>
      <c r="E30" s="284"/>
      <c r="F30" s="284"/>
      <c r="G30" s="285"/>
      <c r="H30" s="102"/>
      <c r="I30" s="284"/>
      <c r="J30" s="102"/>
      <c r="K30" s="284"/>
      <c r="L30" s="102"/>
      <c r="M30" s="284"/>
      <c r="N30" s="102"/>
      <c r="O30" s="284"/>
      <c r="P30" s="102"/>
      <c r="Q30" s="285"/>
      <c r="R30" s="394">
        <f t="shared" si="0"/>
        <v>0</v>
      </c>
      <c r="S30" s="54"/>
      <c r="T30" s="54"/>
      <c r="U30" s="54"/>
      <c r="V30" s="55"/>
    </row>
    <row r="31" spans="1:22" s="7" customFormat="1" ht="18" customHeight="1" hidden="1" thickBot="1">
      <c r="A31" s="351" t="s">
        <v>141</v>
      </c>
      <c r="B31" s="287"/>
      <c r="C31" s="286"/>
      <c r="D31" s="286"/>
      <c r="E31" s="286"/>
      <c r="F31" s="286"/>
      <c r="G31" s="287"/>
      <c r="H31" s="104"/>
      <c r="I31" s="286"/>
      <c r="J31" s="104"/>
      <c r="K31" s="286"/>
      <c r="L31" s="104"/>
      <c r="M31" s="286"/>
      <c r="N31" s="104"/>
      <c r="O31" s="286"/>
      <c r="P31" s="104"/>
      <c r="Q31" s="287"/>
      <c r="R31" s="394">
        <f t="shared" si="0"/>
        <v>0</v>
      </c>
      <c r="S31" s="54"/>
      <c r="T31" s="54"/>
      <c r="U31" s="54"/>
      <c r="V31" s="55"/>
    </row>
    <row r="32" spans="1:22" s="7" customFormat="1" ht="18" customHeight="1" hidden="1" thickBot="1">
      <c r="A32" s="352" t="s">
        <v>87</v>
      </c>
      <c r="B32" s="287"/>
      <c r="C32" s="286"/>
      <c r="D32" s="286"/>
      <c r="E32" s="286"/>
      <c r="F32" s="286"/>
      <c r="G32" s="287"/>
      <c r="H32" s="104"/>
      <c r="I32" s="286"/>
      <c r="J32" s="104"/>
      <c r="K32" s="286"/>
      <c r="L32" s="104"/>
      <c r="M32" s="286"/>
      <c r="N32" s="104"/>
      <c r="O32" s="286"/>
      <c r="P32" s="104"/>
      <c r="Q32" s="287"/>
      <c r="R32" s="396">
        <f t="shared" si="0"/>
        <v>0</v>
      </c>
      <c r="S32" s="54"/>
      <c r="T32" s="54"/>
      <c r="U32" s="54"/>
      <c r="V32" s="55"/>
    </row>
    <row r="33" spans="1:22" s="76" customFormat="1" ht="18" customHeight="1" thickBot="1">
      <c r="A33" s="365" t="s">
        <v>36</v>
      </c>
      <c r="B33" s="306">
        <f>SUM(B20:B32)</f>
        <v>2</v>
      </c>
      <c r="C33" s="306">
        <f aca="true" t="shared" si="2" ref="C33:R33">SUM(C20:C32)</f>
        <v>0</v>
      </c>
      <c r="D33" s="306">
        <f t="shared" si="2"/>
        <v>1</v>
      </c>
      <c r="E33" s="306">
        <f t="shared" si="2"/>
        <v>2</v>
      </c>
      <c r="F33" s="306">
        <f t="shared" si="2"/>
        <v>2</v>
      </c>
      <c r="G33" s="306">
        <f t="shared" si="2"/>
        <v>0</v>
      </c>
      <c r="H33" s="398">
        <f t="shared" si="2"/>
        <v>0</v>
      </c>
      <c r="I33" s="306">
        <f t="shared" si="2"/>
        <v>1</v>
      </c>
      <c r="J33" s="398">
        <f t="shared" si="2"/>
        <v>1</v>
      </c>
      <c r="K33" s="306">
        <f t="shared" si="2"/>
        <v>0</v>
      </c>
      <c r="L33" s="398">
        <f t="shared" si="2"/>
        <v>0</v>
      </c>
      <c r="M33" s="306">
        <f t="shared" si="2"/>
        <v>0</v>
      </c>
      <c r="N33" s="306">
        <f t="shared" si="2"/>
        <v>0</v>
      </c>
      <c r="O33" s="306">
        <f t="shared" si="2"/>
        <v>0</v>
      </c>
      <c r="P33" s="398">
        <f t="shared" si="2"/>
        <v>0</v>
      </c>
      <c r="Q33" s="306">
        <f t="shared" si="2"/>
        <v>0</v>
      </c>
      <c r="R33" s="399">
        <f t="shared" si="2"/>
        <v>9</v>
      </c>
      <c r="S33" s="69"/>
      <c r="T33" s="65"/>
      <c r="U33" s="65"/>
      <c r="V33" s="107"/>
    </row>
    <row r="34" spans="1:22" s="27" customFormat="1" ht="18" customHeight="1" thickBot="1">
      <c r="A34" s="360" t="s">
        <v>37</v>
      </c>
      <c r="B34" s="334">
        <f>B19+B33</f>
        <v>2</v>
      </c>
      <c r="C34" s="334">
        <f>C19+C33</f>
        <v>0</v>
      </c>
      <c r="D34" s="334">
        <f aca="true" t="shared" si="3" ref="D34:R34">D19+D33</f>
        <v>1</v>
      </c>
      <c r="E34" s="334">
        <f t="shared" si="3"/>
        <v>2</v>
      </c>
      <c r="F34" s="334">
        <f t="shared" si="3"/>
        <v>2</v>
      </c>
      <c r="G34" s="334">
        <f t="shared" si="3"/>
        <v>0</v>
      </c>
      <c r="H34" s="400">
        <f t="shared" si="3"/>
        <v>0</v>
      </c>
      <c r="I34" s="334">
        <f t="shared" si="3"/>
        <v>1</v>
      </c>
      <c r="J34" s="400">
        <f t="shared" si="3"/>
        <v>1</v>
      </c>
      <c r="K34" s="334">
        <f t="shared" si="3"/>
        <v>0</v>
      </c>
      <c r="L34" s="400">
        <f t="shared" si="3"/>
        <v>0</v>
      </c>
      <c r="M34" s="334">
        <f t="shared" si="3"/>
        <v>0</v>
      </c>
      <c r="N34" s="334">
        <f t="shared" si="3"/>
        <v>0</v>
      </c>
      <c r="O34" s="334">
        <f t="shared" si="3"/>
        <v>0</v>
      </c>
      <c r="P34" s="400">
        <f t="shared" si="3"/>
        <v>0</v>
      </c>
      <c r="Q34" s="334">
        <f t="shared" si="3"/>
        <v>0</v>
      </c>
      <c r="R34" s="401">
        <f t="shared" si="3"/>
        <v>9</v>
      </c>
      <c r="S34" s="69"/>
      <c r="T34" s="66"/>
      <c r="U34" s="66"/>
      <c r="V34" s="68"/>
    </row>
    <row r="35" ht="15.75"/>
  </sheetData>
  <sheetProtection selectLockedCells="1"/>
  <mergeCells count="2">
    <mergeCell ref="A1:R1"/>
    <mergeCell ref="A2:R2"/>
  </mergeCells>
  <printOptions horizontalCentered="1" verticalCentered="1"/>
  <pageMargins left="0.26" right="0.23" top="0.2755905511811024" bottom="0.31496062992125984" header="0.5118110236220472" footer="0.2755905511811024"/>
  <pageSetup horizontalDpi="600" verticalDpi="600" orientation="landscape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M35"/>
  <sheetViews>
    <sheetView zoomScale="85" zoomScaleNormal="85" zoomScalePageLayoutView="0" workbookViewId="0" topLeftCell="A1">
      <selection activeCell="G21" sqref="G21"/>
    </sheetView>
  </sheetViews>
  <sheetFormatPr defaultColWidth="0" defaultRowHeight="15.75" customHeight="1" zeroHeight="1"/>
  <cols>
    <col min="1" max="7" width="12.796875" style="0" customWidth="1"/>
    <col min="8" max="8" width="3.796875" style="49" customWidth="1"/>
    <col min="9" max="16384" width="8.296875" style="49" hidden="1" customWidth="1"/>
  </cols>
  <sheetData>
    <row r="1" spans="1:13" s="74" customFormat="1" ht="33" customHeight="1">
      <c r="A1" s="698" t="s">
        <v>175</v>
      </c>
      <c r="B1" s="698"/>
      <c r="C1" s="698"/>
      <c r="D1" s="698"/>
      <c r="E1" s="698"/>
      <c r="F1" s="698"/>
      <c r="G1" s="698"/>
      <c r="H1" s="73"/>
      <c r="I1" s="73"/>
      <c r="J1" s="73"/>
      <c r="K1" s="73"/>
      <c r="L1" s="73"/>
      <c r="M1" s="73"/>
    </row>
    <row r="2" spans="1:13" ht="20.25" customHeight="1" hidden="1">
      <c r="A2" s="689"/>
      <c r="B2" s="699"/>
      <c r="C2" s="699"/>
      <c r="D2" s="699"/>
      <c r="E2" s="699"/>
      <c r="F2" s="699"/>
      <c r="G2" s="699"/>
      <c r="H2" s="64"/>
      <c r="I2" s="64"/>
      <c r="J2" s="64"/>
      <c r="K2" s="64"/>
      <c r="L2" s="64"/>
      <c r="M2" s="64"/>
    </row>
    <row r="3" spans="1:13" ht="19.5" customHeight="1" thickBot="1">
      <c r="A3" s="689" t="s">
        <v>97</v>
      </c>
      <c r="B3" s="691"/>
      <c r="C3" s="691"/>
      <c r="D3" s="691"/>
      <c r="E3" s="691"/>
      <c r="F3" s="691"/>
      <c r="G3" s="691"/>
      <c r="H3" s="64"/>
      <c r="I3" s="64"/>
      <c r="J3" s="64"/>
      <c r="K3" s="64"/>
      <c r="L3" s="64"/>
      <c r="M3" s="64"/>
    </row>
    <row r="4" spans="1:7" ht="16.5" hidden="1" thickBot="1">
      <c r="A4" s="118"/>
      <c r="B4" s="118"/>
      <c r="C4" s="118"/>
      <c r="D4" s="118"/>
      <c r="E4" s="118"/>
      <c r="F4" s="118"/>
      <c r="G4" s="118"/>
    </row>
    <row r="5" spans="1:12" s="79" customFormat="1" ht="76.5" customHeight="1">
      <c r="A5" s="408" t="s">
        <v>3</v>
      </c>
      <c r="B5" s="407" t="s">
        <v>68</v>
      </c>
      <c r="C5" s="402" t="s">
        <v>69</v>
      </c>
      <c r="D5" s="403" t="s">
        <v>70</v>
      </c>
      <c r="E5" s="404" t="s">
        <v>71</v>
      </c>
      <c r="F5" s="405" t="s">
        <v>72</v>
      </c>
      <c r="G5" s="406" t="s">
        <v>88</v>
      </c>
      <c r="H5" s="82"/>
      <c r="I5" s="77"/>
      <c r="J5" s="77"/>
      <c r="K5" s="77"/>
      <c r="L5" s="78"/>
    </row>
    <row r="6" spans="1:13" s="7" customFormat="1" ht="18" customHeight="1" hidden="1">
      <c r="A6" s="349" t="s">
        <v>150</v>
      </c>
      <c r="B6" s="385">
        <f>'USPEH SEFKERIN'!B6</f>
        <v>0</v>
      </c>
      <c r="C6" s="95"/>
      <c r="D6" s="96"/>
      <c r="E6" s="119">
        <f>C6+D6</f>
        <v>0</v>
      </c>
      <c r="F6" s="122" t="e">
        <f>E6/B6</f>
        <v>#DIV/0!</v>
      </c>
      <c r="G6" s="158"/>
      <c r="H6" s="57"/>
      <c r="I6" s="54"/>
      <c r="J6" s="54"/>
      <c r="K6" s="54"/>
      <c r="L6" s="54"/>
      <c r="M6" s="55"/>
    </row>
    <row r="7" spans="1:13" s="7" customFormat="1" ht="18" customHeight="1">
      <c r="A7" s="351" t="s">
        <v>119</v>
      </c>
      <c r="B7" s="385">
        <f>'USPEH SEFKERIN'!B7</f>
        <v>16</v>
      </c>
      <c r="C7" s="95">
        <v>941</v>
      </c>
      <c r="D7" s="96">
        <v>4</v>
      </c>
      <c r="E7" s="119">
        <f aca="true" t="shared" si="0" ref="E7:E34">C7+D7</f>
        <v>945</v>
      </c>
      <c r="F7" s="122">
        <f aca="true" t="shared" si="1" ref="F7:F34">E7/B7</f>
        <v>59.0625</v>
      </c>
      <c r="G7" s="158"/>
      <c r="H7" s="57"/>
      <c r="I7" s="54"/>
      <c r="J7" s="54"/>
      <c r="K7" s="54"/>
      <c r="L7" s="54"/>
      <c r="M7" s="55"/>
    </row>
    <row r="8" spans="1:13" s="7" customFormat="1" ht="18" customHeight="1">
      <c r="A8" s="351" t="s">
        <v>156</v>
      </c>
      <c r="B8" s="385">
        <f>'USPEH SEFKERIN'!B8</f>
        <v>16</v>
      </c>
      <c r="C8" s="95">
        <v>778</v>
      </c>
      <c r="D8" s="96">
        <v>4</v>
      </c>
      <c r="E8" s="119">
        <f t="shared" si="0"/>
        <v>782</v>
      </c>
      <c r="F8" s="122">
        <f t="shared" si="1"/>
        <v>48.875</v>
      </c>
      <c r="G8" s="158"/>
      <c r="H8" s="57"/>
      <c r="I8" s="54"/>
      <c r="J8" s="54"/>
      <c r="K8" s="54"/>
      <c r="L8" s="54"/>
      <c r="M8" s="55"/>
    </row>
    <row r="9" spans="1:13" s="7" customFormat="1" ht="18" customHeight="1" hidden="1">
      <c r="A9" s="351" t="s">
        <v>85</v>
      </c>
      <c r="B9" s="385">
        <f>'USPEH SEFKERIN'!B9</f>
        <v>0</v>
      </c>
      <c r="C9" s="95"/>
      <c r="D9" s="96"/>
      <c r="E9" s="119">
        <f t="shared" si="0"/>
        <v>0</v>
      </c>
      <c r="F9" s="122" t="e">
        <f t="shared" si="1"/>
        <v>#DIV/0!</v>
      </c>
      <c r="G9" s="158"/>
      <c r="H9" s="57"/>
      <c r="I9" s="54"/>
      <c r="J9" s="54"/>
      <c r="K9" s="54"/>
      <c r="L9" s="54"/>
      <c r="M9" s="55"/>
    </row>
    <row r="10" spans="1:13" s="7" customFormat="1" ht="18" customHeight="1">
      <c r="A10" s="351" t="s">
        <v>120</v>
      </c>
      <c r="B10" s="385">
        <f>'USPEH SEFKERIN'!B10</f>
        <v>21</v>
      </c>
      <c r="C10" s="95">
        <v>994</v>
      </c>
      <c r="D10" s="96">
        <v>6</v>
      </c>
      <c r="E10" s="119">
        <f t="shared" si="0"/>
        <v>1000</v>
      </c>
      <c r="F10" s="122">
        <f t="shared" si="1"/>
        <v>47.61904761904762</v>
      </c>
      <c r="G10" s="158">
        <v>3</v>
      </c>
      <c r="H10" s="57"/>
      <c r="I10" s="54"/>
      <c r="J10" s="54"/>
      <c r="K10" s="54"/>
      <c r="L10" s="54"/>
      <c r="M10" s="55"/>
    </row>
    <row r="11" spans="1:13" s="7" customFormat="1" ht="18" customHeight="1" hidden="1">
      <c r="A11" s="351" t="s">
        <v>160</v>
      </c>
      <c r="B11" s="385">
        <f>'USPEH SEFKERIN'!B11</f>
        <v>0</v>
      </c>
      <c r="C11" s="95"/>
      <c r="D11" s="96"/>
      <c r="E11" s="119">
        <f t="shared" si="0"/>
        <v>0</v>
      </c>
      <c r="F11" s="122" t="e">
        <f t="shared" si="1"/>
        <v>#DIV/0!</v>
      </c>
      <c r="G11" s="158"/>
      <c r="H11" s="57"/>
      <c r="I11" s="54"/>
      <c r="J11" s="54"/>
      <c r="K11" s="54"/>
      <c r="L11" s="54"/>
      <c r="M11" s="55"/>
    </row>
    <row r="12" spans="1:13" s="7" customFormat="1" ht="18" customHeight="1" hidden="1">
      <c r="A12" s="351" t="s">
        <v>86</v>
      </c>
      <c r="B12" s="385">
        <f>'USPEH SEFKERIN'!B12</f>
        <v>0</v>
      </c>
      <c r="C12" s="95"/>
      <c r="D12" s="96"/>
      <c r="E12" s="119">
        <f t="shared" si="0"/>
        <v>0</v>
      </c>
      <c r="F12" s="122" t="e">
        <f t="shared" si="1"/>
        <v>#DIV/0!</v>
      </c>
      <c r="G12" s="158"/>
      <c r="H12" s="57"/>
      <c r="I12" s="54"/>
      <c r="J12" s="54"/>
      <c r="K12" s="54"/>
      <c r="L12" s="54"/>
      <c r="M12" s="55"/>
    </row>
    <row r="13" spans="1:13" s="7" customFormat="1" ht="18" customHeight="1">
      <c r="A13" s="351" t="s">
        <v>121</v>
      </c>
      <c r="B13" s="385">
        <f>'USPEH SEFKERIN'!B13</f>
        <v>15</v>
      </c>
      <c r="C13" s="95">
        <v>696</v>
      </c>
      <c r="D13" s="96">
        <v>1</v>
      </c>
      <c r="E13" s="119">
        <f t="shared" si="0"/>
        <v>697</v>
      </c>
      <c r="F13" s="122">
        <f t="shared" si="1"/>
        <v>46.46666666666667</v>
      </c>
      <c r="G13" s="158">
        <v>1</v>
      </c>
      <c r="H13" s="57"/>
      <c r="I13" s="54"/>
      <c r="J13" s="54"/>
      <c r="K13" s="54"/>
      <c r="L13" s="54"/>
      <c r="M13" s="55"/>
    </row>
    <row r="14" spans="1:13" s="7" customFormat="1" ht="18" customHeight="1">
      <c r="A14" s="351" t="s">
        <v>163</v>
      </c>
      <c r="B14" s="385">
        <f>'USPEH SEFKERIN'!B14</f>
        <v>14</v>
      </c>
      <c r="C14" s="95">
        <v>925</v>
      </c>
      <c r="D14" s="96">
        <v>6</v>
      </c>
      <c r="E14" s="119">
        <f t="shared" si="0"/>
        <v>931</v>
      </c>
      <c r="F14" s="122">
        <f t="shared" si="1"/>
        <v>66.5</v>
      </c>
      <c r="G14" s="158"/>
      <c r="H14" s="57"/>
      <c r="I14" s="54"/>
      <c r="J14" s="54"/>
      <c r="K14" s="54"/>
      <c r="L14" s="54"/>
      <c r="M14" s="55"/>
    </row>
    <row r="15" spans="1:13" s="7" customFormat="1" ht="18" customHeight="1" hidden="1">
      <c r="A15" s="351" t="s">
        <v>21</v>
      </c>
      <c r="B15" s="385">
        <f>'USPEH SEFKERIN'!B15</f>
        <v>0</v>
      </c>
      <c r="C15" s="95"/>
      <c r="D15" s="96"/>
      <c r="E15" s="119">
        <f t="shared" si="0"/>
        <v>0</v>
      </c>
      <c r="F15" s="122" t="e">
        <f t="shared" si="1"/>
        <v>#DIV/0!</v>
      </c>
      <c r="G15" s="158"/>
      <c r="H15" s="57"/>
      <c r="I15" s="54"/>
      <c r="J15" s="54"/>
      <c r="K15" s="54"/>
      <c r="L15" s="54"/>
      <c r="M15" s="55"/>
    </row>
    <row r="16" spans="1:13" s="7" customFormat="1" ht="18" customHeight="1" thickBot="1">
      <c r="A16" s="351" t="s">
        <v>122</v>
      </c>
      <c r="B16" s="385">
        <f>'USPEH SEFKERIN'!B16</f>
        <v>25</v>
      </c>
      <c r="C16" s="95">
        <v>846</v>
      </c>
      <c r="D16" s="96"/>
      <c r="E16" s="119">
        <f t="shared" si="0"/>
        <v>846</v>
      </c>
      <c r="F16" s="122">
        <f t="shared" si="1"/>
        <v>33.84</v>
      </c>
      <c r="G16" s="158">
        <v>2</v>
      </c>
      <c r="H16" s="57"/>
      <c r="I16" s="54"/>
      <c r="J16" s="54"/>
      <c r="K16" s="54"/>
      <c r="L16" s="54"/>
      <c r="M16" s="55"/>
    </row>
    <row r="17" spans="1:13" s="7" customFormat="1" ht="18" customHeight="1" hidden="1" thickBot="1">
      <c r="A17" s="351" t="s">
        <v>166</v>
      </c>
      <c r="B17" s="385">
        <f>'USPEH SEFKERIN'!B17</f>
        <v>0</v>
      </c>
      <c r="C17" s="95"/>
      <c r="D17" s="96"/>
      <c r="E17" s="119">
        <f t="shared" si="0"/>
        <v>0</v>
      </c>
      <c r="F17" s="122" t="e">
        <f t="shared" si="1"/>
        <v>#DIV/0!</v>
      </c>
      <c r="G17" s="158"/>
      <c r="H17" s="57"/>
      <c r="I17" s="54"/>
      <c r="J17" s="54"/>
      <c r="K17" s="54"/>
      <c r="L17" s="54"/>
      <c r="M17" s="55"/>
    </row>
    <row r="18" spans="1:13" s="7" customFormat="1" ht="18" customHeight="1" hidden="1" thickBot="1">
      <c r="A18" s="352" t="s">
        <v>24</v>
      </c>
      <c r="B18" s="386">
        <f>'USPEH SEFKERIN'!B18</f>
        <v>0</v>
      </c>
      <c r="C18" s="98"/>
      <c r="D18" s="97"/>
      <c r="E18" s="120">
        <f t="shared" si="0"/>
        <v>0</v>
      </c>
      <c r="F18" s="123" t="e">
        <f t="shared" si="1"/>
        <v>#DIV/0!</v>
      </c>
      <c r="G18" s="159"/>
      <c r="H18" s="57"/>
      <c r="I18" s="54"/>
      <c r="J18" s="54"/>
      <c r="K18" s="54"/>
      <c r="L18" s="54"/>
      <c r="M18" s="55"/>
    </row>
    <row r="19" spans="1:13" s="88" customFormat="1" ht="18" customHeight="1" thickBot="1" thickTop="1">
      <c r="A19" s="420" t="s">
        <v>25</v>
      </c>
      <c r="B19" s="409">
        <f>SUM(B6:B18)</f>
        <v>107</v>
      </c>
      <c r="C19" s="410">
        <f>SUM(C6:C18)</f>
        <v>5180</v>
      </c>
      <c r="D19" s="410">
        <f>SUM(D6:D18)</f>
        <v>21</v>
      </c>
      <c r="E19" s="410">
        <f t="shared" si="0"/>
        <v>5201</v>
      </c>
      <c r="F19" s="411">
        <f t="shared" si="1"/>
        <v>48.60747663551402</v>
      </c>
      <c r="G19" s="412"/>
      <c r="H19" s="84"/>
      <c r="I19" s="87"/>
      <c r="J19" s="87"/>
      <c r="K19" s="87"/>
      <c r="L19" s="87"/>
      <c r="M19" s="87"/>
    </row>
    <row r="20" spans="1:13" s="7" customFormat="1" ht="18" customHeight="1" hidden="1">
      <c r="A20" s="505" t="s">
        <v>137</v>
      </c>
      <c r="B20" s="387">
        <f>'USPEH SEFKERIN'!B20</f>
        <v>0</v>
      </c>
      <c r="C20" s="99"/>
      <c r="D20" s="100"/>
      <c r="E20" s="121">
        <f t="shared" si="0"/>
        <v>0</v>
      </c>
      <c r="F20" s="124" t="e">
        <f t="shared" si="1"/>
        <v>#DIV/0!</v>
      </c>
      <c r="G20" s="157"/>
      <c r="H20" s="57"/>
      <c r="I20" s="54"/>
      <c r="J20" s="54"/>
      <c r="K20" s="54"/>
      <c r="L20" s="54"/>
      <c r="M20" s="55"/>
    </row>
    <row r="21" spans="1:13" s="7" customFormat="1" ht="18" customHeight="1">
      <c r="A21" s="354" t="s">
        <v>123</v>
      </c>
      <c r="B21" s="387">
        <f>'USPEH SEFKERIN'!B21</f>
        <v>18</v>
      </c>
      <c r="C21" s="99">
        <v>1096</v>
      </c>
      <c r="D21" s="100">
        <v>749</v>
      </c>
      <c r="E21" s="121">
        <f t="shared" si="0"/>
        <v>1845</v>
      </c>
      <c r="F21" s="124">
        <f t="shared" si="1"/>
        <v>102.5</v>
      </c>
      <c r="G21" s="157">
        <v>2</v>
      </c>
      <c r="H21" s="57"/>
      <c r="I21" s="54"/>
      <c r="J21" s="54"/>
      <c r="K21" s="54"/>
      <c r="L21" s="54"/>
      <c r="M21" s="55"/>
    </row>
    <row r="22" spans="1:13" s="7" customFormat="1" ht="18" customHeight="1">
      <c r="A22" s="351" t="s">
        <v>139</v>
      </c>
      <c r="B22" s="387">
        <f>'USPEH SEFKERIN'!B22</f>
        <v>17</v>
      </c>
      <c r="C22" s="95">
        <v>905</v>
      </c>
      <c r="D22" s="96"/>
      <c r="E22" s="119">
        <f t="shared" si="0"/>
        <v>905</v>
      </c>
      <c r="F22" s="122">
        <f t="shared" si="1"/>
        <v>53.23529411764706</v>
      </c>
      <c r="G22" s="158"/>
      <c r="H22" s="57"/>
      <c r="I22" s="54"/>
      <c r="J22" s="54"/>
      <c r="K22" s="54"/>
      <c r="L22" s="54"/>
      <c r="M22" s="55"/>
    </row>
    <row r="23" spans="1:13" s="7" customFormat="1" ht="18" customHeight="1" hidden="1">
      <c r="A23" s="351" t="s">
        <v>28</v>
      </c>
      <c r="B23" s="387">
        <f>'USPEH SEFKERIN'!B23</f>
        <v>0</v>
      </c>
      <c r="C23" s="95"/>
      <c r="D23" s="96"/>
      <c r="E23" s="119">
        <f t="shared" si="0"/>
        <v>0</v>
      </c>
      <c r="F23" s="122" t="e">
        <f t="shared" si="1"/>
        <v>#DIV/0!</v>
      </c>
      <c r="G23" s="158"/>
      <c r="H23" s="57"/>
      <c r="I23" s="54"/>
      <c r="J23" s="54"/>
      <c r="K23" s="54"/>
      <c r="L23" s="54"/>
      <c r="M23" s="55"/>
    </row>
    <row r="24" spans="1:13" s="7" customFormat="1" ht="18" customHeight="1">
      <c r="A24" s="351" t="s">
        <v>124</v>
      </c>
      <c r="B24" s="387">
        <f>'USPEH SEFKERIN'!B24</f>
        <v>15</v>
      </c>
      <c r="C24" s="95">
        <v>1352</v>
      </c>
      <c r="D24" s="96">
        <v>24</v>
      </c>
      <c r="E24" s="119">
        <f t="shared" si="0"/>
        <v>1376</v>
      </c>
      <c r="F24" s="122">
        <f t="shared" si="1"/>
        <v>91.73333333333333</v>
      </c>
      <c r="G24" s="158"/>
      <c r="H24" s="57"/>
      <c r="I24" s="54"/>
      <c r="J24" s="54"/>
      <c r="K24" s="54"/>
      <c r="L24" s="54"/>
      <c r="M24" s="55"/>
    </row>
    <row r="25" spans="1:13" s="7" customFormat="1" ht="18" customHeight="1">
      <c r="A25" s="351" t="s">
        <v>140</v>
      </c>
      <c r="B25" s="387">
        <f>'USPEH SEFKERIN'!B25</f>
        <v>15</v>
      </c>
      <c r="C25" s="95">
        <v>2175</v>
      </c>
      <c r="D25" s="96">
        <v>56</v>
      </c>
      <c r="E25" s="119">
        <f t="shared" si="0"/>
        <v>2231</v>
      </c>
      <c r="F25" s="122">
        <f t="shared" si="1"/>
        <v>148.73333333333332</v>
      </c>
      <c r="G25" s="158"/>
      <c r="H25" s="57"/>
      <c r="I25" s="54"/>
      <c r="J25" s="54"/>
      <c r="K25" s="54"/>
      <c r="L25" s="54"/>
      <c r="M25" s="55"/>
    </row>
    <row r="26" spans="1:13" s="7" customFormat="1" ht="18" customHeight="1" hidden="1">
      <c r="A26" s="351" t="s">
        <v>31</v>
      </c>
      <c r="B26" s="387">
        <f>'USPEH SEFKERIN'!B26</f>
        <v>0</v>
      </c>
      <c r="C26" s="95"/>
      <c r="D26" s="96"/>
      <c r="E26" s="119">
        <f t="shared" si="0"/>
        <v>0</v>
      </c>
      <c r="F26" s="122" t="e">
        <f t="shared" si="1"/>
        <v>#DIV/0!</v>
      </c>
      <c r="G26" s="158"/>
      <c r="H26" s="57"/>
      <c r="I26" s="54"/>
      <c r="J26" s="54"/>
      <c r="K26" s="54"/>
      <c r="L26" s="54"/>
      <c r="M26" s="55"/>
    </row>
    <row r="27" spans="1:13" s="7" customFormat="1" ht="18" customHeight="1">
      <c r="A27" s="351" t="s">
        <v>125</v>
      </c>
      <c r="B27" s="387">
        <f>'USPEH SEFKERIN'!B27</f>
        <v>15</v>
      </c>
      <c r="C27" s="95">
        <v>1654</v>
      </c>
      <c r="D27" s="96">
        <v>35</v>
      </c>
      <c r="E27" s="119">
        <f t="shared" si="0"/>
        <v>1689</v>
      </c>
      <c r="F27" s="122">
        <f t="shared" si="1"/>
        <v>112.6</v>
      </c>
      <c r="G27" s="158"/>
      <c r="H27" s="57"/>
      <c r="I27" s="54"/>
      <c r="J27" s="54"/>
      <c r="K27" s="54"/>
      <c r="L27" s="54"/>
      <c r="M27" s="55"/>
    </row>
    <row r="28" spans="1:13" s="7" customFormat="1" ht="18" customHeight="1">
      <c r="A28" s="351" t="s">
        <v>126</v>
      </c>
      <c r="B28" s="387">
        <f>'USPEH SEFKERIN'!B28</f>
        <v>15</v>
      </c>
      <c r="C28" s="95">
        <v>1087</v>
      </c>
      <c r="D28" s="96">
        <v>35</v>
      </c>
      <c r="E28" s="119">
        <f t="shared" si="0"/>
        <v>1122</v>
      </c>
      <c r="F28" s="122">
        <f t="shared" si="1"/>
        <v>74.8</v>
      </c>
      <c r="G28" s="158"/>
      <c r="H28" s="57"/>
      <c r="I28" s="54"/>
      <c r="J28" s="54"/>
      <c r="K28" s="54"/>
      <c r="L28" s="54"/>
      <c r="M28" s="55"/>
    </row>
    <row r="29" spans="1:13" s="7" customFormat="1" ht="18" customHeight="1" hidden="1">
      <c r="A29" s="351" t="s">
        <v>78</v>
      </c>
      <c r="B29" s="387">
        <f>'USPEH SEFKERIN'!B29</f>
        <v>0</v>
      </c>
      <c r="C29" s="95"/>
      <c r="D29" s="96"/>
      <c r="E29" s="119">
        <f t="shared" si="0"/>
        <v>0</v>
      </c>
      <c r="F29" s="122" t="e">
        <f t="shared" si="1"/>
        <v>#DIV/0!</v>
      </c>
      <c r="G29" s="158"/>
      <c r="H29" s="57"/>
      <c r="I29" s="54"/>
      <c r="J29" s="54"/>
      <c r="K29" s="54"/>
      <c r="L29" s="54"/>
      <c r="M29" s="55"/>
    </row>
    <row r="30" spans="1:13" s="7" customFormat="1" ht="18" customHeight="1" thickBot="1">
      <c r="A30" s="351" t="s">
        <v>127</v>
      </c>
      <c r="B30" s="387">
        <f>'USPEH SEFKERIN'!B30</f>
        <v>23</v>
      </c>
      <c r="C30" s="95">
        <v>1778</v>
      </c>
      <c r="D30" s="96">
        <v>162</v>
      </c>
      <c r="E30" s="119">
        <f t="shared" si="0"/>
        <v>1940</v>
      </c>
      <c r="F30" s="122">
        <f t="shared" si="1"/>
        <v>84.34782608695652</v>
      </c>
      <c r="G30" s="158"/>
      <c r="H30" s="57"/>
      <c r="I30" s="54"/>
      <c r="J30" s="54"/>
      <c r="K30" s="54"/>
      <c r="L30" s="54"/>
      <c r="M30" s="55"/>
    </row>
    <row r="31" spans="1:13" s="7" customFormat="1" ht="18" customHeight="1" hidden="1" thickBot="1">
      <c r="A31" s="351" t="s">
        <v>141</v>
      </c>
      <c r="B31" s="387">
        <f>'USPEH SEFKERIN'!B31</f>
        <v>0</v>
      </c>
      <c r="C31" s="98"/>
      <c r="D31" s="97"/>
      <c r="E31" s="119">
        <f t="shared" si="0"/>
        <v>0</v>
      </c>
      <c r="F31" s="122" t="e">
        <f t="shared" si="1"/>
        <v>#DIV/0!</v>
      </c>
      <c r="G31" s="159"/>
      <c r="H31" s="57"/>
      <c r="I31" s="54"/>
      <c r="J31" s="54"/>
      <c r="K31" s="54"/>
      <c r="L31" s="54"/>
      <c r="M31" s="55"/>
    </row>
    <row r="32" spans="1:13" s="7" customFormat="1" ht="18" customHeight="1" hidden="1" thickBot="1">
      <c r="A32" s="352" t="s">
        <v>87</v>
      </c>
      <c r="B32" s="388">
        <f>'USPEH SEFKERIN'!B32</f>
        <v>0</v>
      </c>
      <c r="C32" s="98"/>
      <c r="D32" s="97"/>
      <c r="E32" s="120">
        <f t="shared" si="0"/>
        <v>0</v>
      </c>
      <c r="F32" s="123" t="e">
        <f t="shared" si="1"/>
        <v>#DIV/0!</v>
      </c>
      <c r="G32" s="159"/>
      <c r="H32" s="57"/>
      <c r="I32" s="54"/>
      <c r="J32" s="54"/>
      <c r="K32" s="54"/>
      <c r="L32" s="54"/>
      <c r="M32" s="55"/>
    </row>
    <row r="33" spans="1:13" s="86" customFormat="1" ht="18" customHeight="1" thickBot="1">
      <c r="A33" s="420" t="s">
        <v>36</v>
      </c>
      <c r="B33" s="409">
        <f>SUM(B20:B32)</f>
        <v>118</v>
      </c>
      <c r="C33" s="410">
        <f>SUM(C20:C32)</f>
        <v>10047</v>
      </c>
      <c r="D33" s="421">
        <f>SUM(D20:D32)</f>
        <v>1061</v>
      </c>
      <c r="E33" s="410">
        <f t="shared" si="0"/>
        <v>11108</v>
      </c>
      <c r="F33" s="411">
        <f t="shared" si="1"/>
        <v>94.13559322033899</v>
      </c>
      <c r="G33" s="422">
        <f>SUM(G20:G32)</f>
        <v>2</v>
      </c>
      <c r="H33" s="84"/>
      <c r="I33" s="85"/>
      <c r="J33" s="85"/>
      <c r="K33" s="85"/>
      <c r="L33" s="85"/>
      <c r="M33" s="85"/>
    </row>
    <row r="34" spans="1:13" s="81" customFormat="1" ht="18" customHeight="1" thickBot="1">
      <c r="A34" s="413" t="s">
        <v>37</v>
      </c>
      <c r="B34" s="414">
        <f>B19+B33</f>
        <v>225</v>
      </c>
      <c r="C34" s="415">
        <f>C19+C33</f>
        <v>15227</v>
      </c>
      <c r="D34" s="416">
        <f>D19+D33</f>
        <v>1082</v>
      </c>
      <c r="E34" s="417">
        <f t="shared" si="0"/>
        <v>16309</v>
      </c>
      <c r="F34" s="418">
        <f t="shared" si="1"/>
        <v>72.48444444444445</v>
      </c>
      <c r="G34" s="419">
        <f>G19+G33</f>
        <v>2</v>
      </c>
      <c r="H34" s="83"/>
      <c r="I34" s="80"/>
      <c r="J34" s="80"/>
      <c r="K34" s="80"/>
      <c r="L34" s="80"/>
      <c r="M34" s="80"/>
    </row>
    <row r="35" spans="8:13" ht="15.75">
      <c r="H35" s="48"/>
      <c r="I35" s="48"/>
      <c r="J35" s="48"/>
      <c r="K35" s="48"/>
      <c r="L35" s="48"/>
      <c r="M35" s="48"/>
    </row>
    <row r="36" ht="15.75" hidden="1"/>
  </sheetData>
  <sheetProtection selectLockedCells="1"/>
  <mergeCells count="3">
    <mergeCell ref="A1:G1"/>
    <mergeCell ref="A2:G2"/>
    <mergeCell ref="A3:G3"/>
  </mergeCells>
  <printOptions horizontalCentered="1" verticalCentered="1"/>
  <pageMargins left="0.48" right="0.29" top="0.31496062992125984" bottom="0.1968503937007874" header="0.2755905511811024" footer="0.1968503937007874"/>
  <pageSetup horizontalDpi="600" verticalDpi="600" orientation="landscape" paperSize="9" scale="12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BZ35"/>
  <sheetViews>
    <sheetView zoomScale="85" zoomScaleNormal="85" zoomScalePageLayoutView="0" workbookViewId="0" topLeftCell="A1">
      <selection activeCell="L21" sqref="L21"/>
    </sheetView>
  </sheetViews>
  <sheetFormatPr defaultColWidth="0" defaultRowHeight="15.75" customHeight="1" zeroHeight="1"/>
  <cols>
    <col min="1" max="2" width="7.796875" style="0" customWidth="1"/>
    <col min="3" max="3" width="7.796875" style="0" hidden="1" customWidth="1"/>
    <col min="4" max="6" width="7.796875" style="0" customWidth="1"/>
    <col min="7" max="7" width="7.796875" style="0" hidden="1" customWidth="1"/>
    <col min="8" max="8" width="7.796875" style="32" customWidth="1"/>
    <col min="9" max="9" width="7.796875" style="0" customWidth="1"/>
    <col min="10" max="10" width="7.796875" style="32" customWidth="1"/>
    <col min="11" max="11" width="7.796875" style="0" customWidth="1"/>
    <col min="12" max="12" width="7.796875" style="30" customWidth="1"/>
    <col min="13" max="13" width="7.796875" style="0" customWidth="1"/>
    <col min="14" max="14" width="7.796875" style="30" customWidth="1"/>
    <col min="15" max="15" width="2.19921875" style="0" customWidth="1"/>
    <col min="16" max="16" width="6" style="30" hidden="1" customWidth="1"/>
    <col min="17" max="18" width="6" style="0" hidden="1" customWidth="1"/>
    <col min="19" max="22" width="5.19921875" style="0" hidden="1" customWidth="1"/>
    <col min="23" max="23" width="5.19921875" style="4" hidden="1" customWidth="1"/>
  </cols>
  <sheetData>
    <row r="1" spans="1:22" ht="15.75">
      <c r="A1" s="700" t="s">
        <v>176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467"/>
      <c r="P1" s="29"/>
      <c r="Q1" s="29"/>
      <c r="R1" s="29"/>
      <c r="S1" s="3"/>
      <c r="T1" s="3"/>
      <c r="U1" s="3"/>
      <c r="V1" s="31"/>
    </row>
    <row r="2" spans="1:22" ht="19.5" customHeight="1">
      <c r="A2" s="701" t="s">
        <v>138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467"/>
      <c r="P2" s="29"/>
      <c r="Q2" s="29"/>
      <c r="R2" s="29"/>
      <c r="S2" s="3"/>
      <c r="T2" s="3"/>
      <c r="U2" s="3"/>
      <c r="V2" s="31"/>
    </row>
    <row r="3" spans="1:23" ht="16.5" thickBot="1">
      <c r="A3" s="701" t="s">
        <v>97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467"/>
      <c r="P3" s="29"/>
      <c r="Q3" s="29"/>
      <c r="R3" s="29"/>
      <c r="S3" s="3"/>
      <c r="T3" s="3"/>
      <c r="U3" s="3"/>
      <c r="V3" s="64"/>
      <c r="W3" s="49"/>
    </row>
    <row r="4" spans="1:78" ht="16.5" hidden="1" thickBot="1">
      <c r="A4" s="109"/>
      <c r="B4" s="109"/>
      <c r="C4" s="109"/>
      <c r="D4" s="109"/>
      <c r="E4" s="109"/>
      <c r="F4" s="109"/>
      <c r="G4" s="109"/>
      <c r="H4" s="110"/>
      <c r="I4" s="109"/>
      <c r="J4" s="110"/>
      <c r="K4" s="109"/>
      <c r="L4" s="111"/>
      <c r="M4" s="109"/>
      <c r="N4" s="111"/>
      <c r="O4" s="49"/>
      <c r="P4" s="48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</row>
    <row r="5" spans="1:78" s="2" customFormat="1" ht="72" customHeight="1">
      <c r="A5" s="395" t="s">
        <v>3</v>
      </c>
      <c r="B5" s="391" t="s">
        <v>53</v>
      </c>
      <c r="C5" s="390" t="s">
        <v>54</v>
      </c>
      <c r="D5" s="390" t="s">
        <v>55</v>
      </c>
      <c r="E5" s="390" t="s">
        <v>56</v>
      </c>
      <c r="F5" s="390" t="s">
        <v>57</v>
      </c>
      <c r="G5" s="391" t="s">
        <v>58</v>
      </c>
      <c r="H5" s="392" t="s">
        <v>59</v>
      </c>
      <c r="I5" s="390" t="s">
        <v>60</v>
      </c>
      <c r="J5" s="392" t="s">
        <v>61</v>
      </c>
      <c r="K5" s="390" t="s">
        <v>62</v>
      </c>
      <c r="L5" s="392" t="s">
        <v>63</v>
      </c>
      <c r="M5" s="390" t="s">
        <v>64</v>
      </c>
      <c r="N5" s="456" t="s">
        <v>65</v>
      </c>
      <c r="O5" s="463"/>
      <c r="P5" s="50"/>
      <c r="Q5" s="51"/>
      <c r="R5" s="50"/>
      <c r="S5" s="51"/>
      <c r="T5" s="51"/>
      <c r="U5" s="5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78" s="1" customFormat="1" ht="18" customHeight="1" hidden="1">
      <c r="A6" s="349" t="s">
        <v>152</v>
      </c>
      <c r="B6" s="93"/>
      <c r="C6" s="89"/>
      <c r="D6" s="89"/>
      <c r="E6" s="89"/>
      <c r="F6" s="89"/>
      <c r="G6" s="93"/>
      <c r="H6" s="548"/>
      <c r="I6" s="89"/>
      <c r="J6" s="102"/>
      <c r="K6" s="89"/>
      <c r="L6" s="89"/>
      <c r="M6" s="89"/>
      <c r="N6" s="457"/>
      <c r="O6" s="464"/>
      <c r="P6" s="53"/>
      <c r="Q6" s="54"/>
      <c r="R6" s="57"/>
      <c r="S6" s="54"/>
      <c r="T6" s="54"/>
      <c r="U6" s="54"/>
      <c r="V6" s="55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s="1" customFormat="1" ht="18" customHeight="1">
      <c r="A7" s="351" t="s">
        <v>119</v>
      </c>
      <c r="B7" s="93">
        <v>36</v>
      </c>
      <c r="C7" s="89"/>
      <c r="D7" s="89">
        <v>36</v>
      </c>
      <c r="E7" s="89"/>
      <c r="F7" s="89"/>
      <c r="G7" s="93"/>
      <c r="H7" s="548"/>
      <c r="I7" s="89"/>
      <c r="J7" s="102"/>
      <c r="K7" s="89">
        <v>684</v>
      </c>
      <c r="L7" s="89">
        <v>684</v>
      </c>
      <c r="M7" s="89"/>
      <c r="N7" s="457"/>
      <c r="O7" s="464"/>
      <c r="P7" s="53"/>
      <c r="Q7" s="54"/>
      <c r="R7" s="57"/>
      <c r="S7" s="54"/>
      <c r="T7" s="54"/>
      <c r="U7" s="54"/>
      <c r="V7" s="55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18" customHeight="1">
      <c r="A8" s="351" t="s">
        <v>156</v>
      </c>
      <c r="B8" s="93">
        <v>36</v>
      </c>
      <c r="C8" s="89"/>
      <c r="D8" s="89">
        <v>36</v>
      </c>
      <c r="E8" s="89"/>
      <c r="F8" s="89"/>
      <c r="G8" s="93"/>
      <c r="H8" s="548"/>
      <c r="I8" s="89"/>
      <c r="J8" s="102"/>
      <c r="K8" s="89">
        <v>684</v>
      </c>
      <c r="L8" s="89">
        <v>684</v>
      </c>
      <c r="M8" s="89"/>
      <c r="N8" s="457"/>
      <c r="O8" s="464"/>
      <c r="P8" s="53"/>
      <c r="Q8" s="54"/>
      <c r="R8" s="57"/>
      <c r="S8" s="54"/>
      <c r="T8" s="54"/>
      <c r="U8" s="54"/>
      <c r="V8" s="55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8" customHeight="1" hidden="1">
      <c r="A9" s="351" t="s">
        <v>85</v>
      </c>
      <c r="B9" s="93"/>
      <c r="C9" s="89"/>
      <c r="D9" s="89"/>
      <c r="E9" s="89"/>
      <c r="F9" s="89"/>
      <c r="G9" s="93"/>
      <c r="H9" s="548"/>
      <c r="I9" s="89"/>
      <c r="J9" s="102"/>
      <c r="K9" s="89"/>
      <c r="L9" s="89"/>
      <c r="M9" s="89"/>
      <c r="N9" s="457"/>
      <c r="O9" s="464"/>
      <c r="P9" s="53"/>
      <c r="Q9" s="54"/>
      <c r="R9" s="57"/>
      <c r="S9" s="54"/>
      <c r="T9" s="54"/>
      <c r="U9" s="54"/>
      <c r="V9" s="55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8" customHeight="1">
      <c r="A10" s="351" t="s">
        <v>120</v>
      </c>
      <c r="B10" s="93">
        <v>36</v>
      </c>
      <c r="C10" s="89"/>
      <c r="D10" s="89">
        <v>36</v>
      </c>
      <c r="E10" s="89"/>
      <c r="F10" s="89"/>
      <c r="G10" s="93"/>
      <c r="H10" s="548"/>
      <c r="I10" s="89"/>
      <c r="J10" s="102"/>
      <c r="K10" s="89">
        <v>720</v>
      </c>
      <c r="L10" s="89">
        <v>720</v>
      </c>
      <c r="M10" s="89"/>
      <c r="N10" s="457"/>
      <c r="O10" s="464"/>
      <c r="P10" s="53"/>
      <c r="Q10" s="54"/>
      <c r="R10" s="57"/>
      <c r="S10" s="54"/>
      <c r="T10" s="54"/>
      <c r="U10" s="54"/>
      <c r="V10" s="55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8" customHeight="1" hidden="1">
      <c r="A11" s="351" t="s">
        <v>160</v>
      </c>
      <c r="B11" s="93"/>
      <c r="C11" s="89"/>
      <c r="D11" s="89"/>
      <c r="E11" s="89"/>
      <c r="F11" s="89"/>
      <c r="G11" s="93"/>
      <c r="H11" s="548"/>
      <c r="I11" s="89"/>
      <c r="J11" s="102"/>
      <c r="K11" s="89"/>
      <c r="L11" s="89"/>
      <c r="M11" s="89"/>
      <c r="N11" s="457"/>
      <c r="O11" s="464"/>
      <c r="P11" s="56"/>
      <c r="Q11" s="54"/>
      <c r="R11" s="57"/>
      <c r="S11" s="54"/>
      <c r="T11" s="54"/>
      <c r="U11" s="54"/>
      <c r="V11" s="55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8" customHeight="1" hidden="1">
      <c r="A12" s="351" t="s">
        <v>86</v>
      </c>
      <c r="B12" s="93"/>
      <c r="C12" s="89"/>
      <c r="D12" s="89"/>
      <c r="E12" s="89"/>
      <c r="F12" s="89"/>
      <c r="G12" s="93"/>
      <c r="H12" s="548"/>
      <c r="I12" s="89"/>
      <c r="J12" s="102"/>
      <c r="K12" s="89"/>
      <c r="L12" s="89"/>
      <c r="M12" s="89"/>
      <c r="N12" s="457"/>
      <c r="O12" s="464"/>
      <c r="P12" s="56"/>
      <c r="Q12" s="54"/>
      <c r="R12" s="57"/>
      <c r="S12" s="54"/>
      <c r="T12" s="54"/>
      <c r="U12" s="54"/>
      <c r="V12" s="55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8" customHeight="1">
      <c r="A13" s="351" t="s">
        <v>121</v>
      </c>
      <c r="B13" s="93">
        <v>36</v>
      </c>
      <c r="C13" s="89"/>
      <c r="D13" s="89">
        <v>35</v>
      </c>
      <c r="E13" s="89">
        <v>20</v>
      </c>
      <c r="F13" s="89"/>
      <c r="G13" s="93"/>
      <c r="H13" s="548"/>
      <c r="I13" s="89"/>
      <c r="J13" s="102"/>
      <c r="K13" s="89">
        <v>720</v>
      </c>
      <c r="L13" s="89">
        <v>720</v>
      </c>
      <c r="M13" s="89"/>
      <c r="N13" s="457"/>
      <c r="O13" s="464"/>
      <c r="P13" s="56"/>
      <c r="Q13" s="54"/>
      <c r="R13" s="57"/>
      <c r="S13" s="54"/>
      <c r="T13" s="54"/>
      <c r="U13" s="54"/>
      <c r="V13" s="55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8" customHeight="1">
      <c r="A14" s="351" t="s">
        <v>163</v>
      </c>
      <c r="B14" s="93">
        <v>36</v>
      </c>
      <c r="C14" s="89"/>
      <c r="D14" s="89">
        <v>37</v>
      </c>
      <c r="E14" s="89">
        <v>17</v>
      </c>
      <c r="F14" s="89"/>
      <c r="G14" s="93"/>
      <c r="H14" s="548"/>
      <c r="I14" s="89"/>
      <c r="J14" s="102"/>
      <c r="K14" s="89">
        <v>720</v>
      </c>
      <c r="L14" s="89">
        <v>720</v>
      </c>
      <c r="M14" s="89"/>
      <c r="N14" s="457"/>
      <c r="O14" s="464"/>
      <c r="P14" s="56"/>
      <c r="Q14" s="54"/>
      <c r="R14" s="57"/>
      <c r="S14" s="54"/>
      <c r="T14" s="54"/>
      <c r="U14" s="54"/>
      <c r="V14" s="55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8" customHeight="1" hidden="1">
      <c r="A15" s="351" t="s">
        <v>21</v>
      </c>
      <c r="B15" s="93"/>
      <c r="C15" s="89"/>
      <c r="D15" s="89"/>
      <c r="E15" s="89"/>
      <c r="F15" s="89"/>
      <c r="G15" s="93"/>
      <c r="H15" s="101"/>
      <c r="I15" s="89"/>
      <c r="J15" s="102"/>
      <c r="K15" s="89"/>
      <c r="L15" s="89"/>
      <c r="M15" s="89"/>
      <c r="N15" s="457"/>
      <c r="O15" s="464"/>
      <c r="P15" s="56"/>
      <c r="Q15" s="54"/>
      <c r="R15" s="57"/>
      <c r="S15" s="54"/>
      <c r="T15" s="54"/>
      <c r="U15" s="54"/>
      <c r="V15" s="55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8" customHeight="1" thickBot="1">
      <c r="A16" s="351" t="s">
        <v>122</v>
      </c>
      <c r="B16" s="93">
        <v>36</v>
      </c>
      <c r="C16" s="89"/>
      <c r="D16" s="89">
        <v>34</v>
      </c>
      <c r="E16" s="89">
        <v>34</v>
      </c>
      <c r="F16" s="89"/>
      <c r="G16" s="93"/>
      <c r="H16" s="548"/>
      <c r="I16" s="89"/>
      <c r="J16" s="102"/>
      <c r="K16" s="89">
        <v>720</v>
      </c>
      <c r="L16" s="89">
        <v>720</v>
      </c>
      <c r="M16" s="89"/>
      <c r="N16" s="457"/>
      <c r="O16" s="464"/>
      <c r="P16" s="56"/>
      <c r="Q16" s="54"/>
      <c r="R16" s="57"/>
      <c r="S16" s="54"/>
      <c r="T16" s="54"/>
      <c r="U16" s="54"/>
      <c r="V16" s="55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8" customHeight="1" hidden="1" thickBot="1">
      <c r="A17" s="351" t="s">
        <v>166</v>
      </c>
      <c r="B17" s="93"/>
      <c r="C17" s="89"/>
      <c r="D17" s="89"/>
      <c r="E17" s="89"/>
      <c r="F17" s="89"/>
      <c r="G17" s="93"/>
      <c r="H17" s="96"/>
      <c r="I17" s="89"/>
      <c r="J17" s="102"/>
      <c r="K17" s="89"/>
      <c r="L17" s="102"/>
      <c r="M17" s="89"/>
      <c r="N17" s="457"/>
      <c r="O17" s="464"/>
      <c r="P17" s="56"/>
      <c r="Q17" s="54"/>
      <c r="R17" s="57"/>
      <c r="S17" s="54"/>
      <c r="T17" s="54"/>
      <c r="U17" s="54"/>
      <c r="V17" s="55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8" customFormat="1" ht="18" customHeight="1" hidden="1" thickBot="1">
      <c r="A18" s="352" t="s">
        <v>24</v>
      </c>
      <c r="B18" s="92"/>
      <c r="C18" s="90"/>
      <c r="D18" s="90"/>
      <c r="E18" s="90"/>
      <c r="F18" s="90"/>
      <c r="G18" s="92"/>
      <c r="H18" s="103"/>
      <c r="I18" s="90"/>
      <c r="J18" s="104"/>
      <c r="K18" s="90"/>
      <c r="L18" s="104"/>
      <c r="M18" s="90"/>
      <c r="N18" s="458"/>
      <c r="O18" s="464"/>
      <c r="P18" s="56"/>
      <c r="Q18" s="54"/>
      <c r="R18" s="57"/>
      <c r="S18" s="54"/>
      <c r="T18" s="54"/>
      <c r="U18" s="54"/>
      <c r="V18" s="55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22" customFormat="1" ht="18" customHeight="1" thickBot="1" thickTop="1">
      <c r="A19" s="365" t="s">
        <v>25</v>
      </c>
      <c r="B19" s="409">
        <f>SUM(B6:B18)</f>
        <v>216</v>
      </c>
      <c r="C19" s="409">
        <f aca="true" t="shared" si="0" ref="C19:N19">SUM(C6:C18)</f>
        <v>0</v>
      </c>
      <c r="D19" s="409">
        <f t="shared" si="0"/>
        <v>214</v>
      </c>
      <c r="E19" s="409">
        <f t="shared" si="0"/>
        <v>71</v>
      </c>
      <c r="F19" s="409">
        <f>SUM(F6:F18)</f>
        <v>0</v>
      </c>
      <c r="G19" s="409">
        <f t="shared" si="0"/>
        <v>0</v>
      </c>
      <c r="H19" s="409">
        <f t="shared" si="0"/>
        <v>0</v>
      </c>
      <c r="I19" s="409">
        <f t="shared" si="0"/>
        <v>0</v>
      </c>
      <c r="J19" s="409">
        <f t="shared" si="0"/>
        <v>0</v>
      </c>
      <c r="K19" s="409">
        <f t="shared" si="0"/>
        <v>4248</v>
      </c>
      <c r="L19" s="409">
        <f t="shared" si="0"/>
        <v>4248</v>
      </c>
      <c r="M19" s="409">
        <f t="shared" si="0"/>
        <v>0</v>
      </c>
      <c r="N19" s="421">
        <f t="shared" si="0"/>
        <v>0</v>
      </c>
      <c r="O19" s="465"/>
      <c r="P19" s="41"/>
      <c r="Q19" s="42"/>
      <c r="R19" s="58"/>
      <c r="S19" s="42"/>
      <c r="T19" s="43"/>
      <c r="U19" s="44"/>
      <c r="V19" s="45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</row>
    <row r="20" spans="1:23" s="9" customFormat="1" ht="18" customHeight="1" hidden="1">
      <c r="A20" s="505" t="s">
        <v>153</v>
      </c>
      <c r="B20" s="154"/>
      <c r="C20" s="99"/>
      <c r="D20" s="99"/>
      <c r="E20" s="99"/>
      <c r="F20" s="99"/>
      <c r="G20" s="154"/>
      <c r="H20" s="100"/>
      <c r="I20" s="99"/>
      <c r="J20" s="100"/>
      <c r="K20" s="99"/>
      <c r="L20" s="100"/>
      <c r="M20" s="99"/>
      <c r="N20" s="459"/>
      <c r="O20" s="464"/>
      <c r="P20" s="462"/>
      <c r="Q20" s="35"/>
      <c r="R20" s="59"/>
      <c r="S20" s="35"/>
      <c r="T20" s="14"/>
      <c r="U20" s="15"/>
      <c r="V20" s="18"/>
      <c r="W20" s="7"/>
    </row>
    <row r="21" spans="1:23" s="9" customFormat="1" ht="18" customHeight="1">
      <c r="A21" s="354" t="s">
        <v>123</v>
      </c>
      <c r="B21" s="154">
        <v>36</v>
      </c>
      <c r="C21" s="99"/>
      <c r="D21" s="99">
        <v>57</v>
      </c>
      <c r="E21" s="99">
        <v>41</v>
      </c>
      <c r="F21" s="99"/>
      <c r="G21" s="154"/>
      <c r="H21" s="100"/>
      <c r="I21" s="99"/>
      <c r="J21" s="100">
        <v>24</v>
      </c>
      <c r="K21" s="99">
        <v>828</v>
      </c>
      <c r="L21" s="99">
        <v>828</v>
      </c>
      <c r="M21" s="99"/>
      <c r="N21" s="459"/>
      <c r="O21" s="464"/>
      <c r="P21" s="462"/>
      <c r="Q21" s="35"/>
      <c r="R21" s="59"/>
      <c r="S21" s="35"/>
      <c r="T21" s="14"/>
      <c r="U21" s="15"/>
      <c r="V21" s="18"/>
      <c r="W21" s="7"/>
    </row>
    <row r="22" spans="1:23" s="1" customFormat="1" ht="18" customHeight="1">
      <c r="A22" s="351" t="s">
        <v>139</v>
      </c>
      <c r="B22" s="155">
        <v>36</v>
      </c>
      <c r="C22" s="95"/>
      <c r="D22" s="95">
        <v>48</v>
      </c>
      <c r="E22" s="95">
        <v>12</v>
      </c>
      <c r="F22" s="95"/>
      <c r="G22" s="155"/>
      <c r="H22" s="96"/>
      <c r="I22" s="95"/>
      <c r="J22" s="96"/>
      <c r="K22" s="95">
        <v>828</v>
      </c>
      <c r="L22" s="95">
        <v>828</v>
      </c>
      <c r="M22" s="95"/>
      <c r="N22" s="460"/>
      <c r="O22" s="464"/>
      <c r="P22" s="63"/>
      <c r="Q22" s="33"/>
      <c r="R22" s="59"/>
      <c r="S22" s="33"/>
      <c r="T22" s="10"/>
      <c r="U22" s="11"/>
      <c r="V22" s="16"/>
      <c r="W22" s="7"/>
    </row>
    <row r="23" spans="1:23" s="1" customFormat="1" ht="18" customHeight="1" hidden="1">
      <c r="A23" s="351" t="s">
        <v>28</v>
      </c>
      <c r="B23" s="155"/>
      <c r="C23" s="95"/>
      <c r="D23" s="95"/>
      <c r="E23" s="95"/>
      <c r="F23" s="95"/>
      <c r="G23" s="155"/>
      <c r="H23" s="96"/>
      <c r="I23" s="95"/>
      <c r="J23" s="96"/>
      <c r="K23" s="95"/>
      <c r="L23" s="95"/>
      <c r="M23" s="95"/>
      <c r="N23" s="460"/>
      <c r="O23" s="464"/>
      <c r="P23" s="63"/>
      <c r="Q23" s="33"/>
      <c r="R23" s="59"/>
      <c r="S23" s="33"/>
      <c r="T23" s="10"/>
      <c r="U23" s="11"/>
      <c r="V23" s="16"/>
      <c r="W23" s="7"/>
    </row>
    <row r="24" spans="1:23" s="1" customFormat="1" ht="18" customHeight="1">
      <c r="A24" s="351" t="s">
        <v>124</v>
      </c>
      <c r="B24" s="155">
        <v>36</v>
      </c>
      <c r="C24" s="95"/>
      <c r="D24" s="95">
        <v>66</v>
      </c>
      <c r="E24" s="95"/>
      <c r="F24" s="95"/>
      <c r="G24" s="155"/>
      <c r="H24" s="96"/>
      <c r="I24" s="95"/>
      <c r="J24" s="96">
        <v>46</v>
      </c>
      <c r="K24" s="95">
        <v>864</v>
      </c>
      <c r="L24" s="95">
        <v>864</v>
      </c>
      <c r="M24" s="95"/>
      <c r="N24" s="460"/>
      <c r="O24" s="464"/>
      <c r="P24" s="63"/>
      <c r="Q24" s="33"/>
      <c r="R24" s="59"/>
      <c r="S24" s="33"/>
      <c r="T24" s="10"/>
      <c r="U24" s="11"/>
      <c r="V24" s="16"/>
      <c r="W24" s="7"/>
    </row>
    <row r="25" spans="1:23" s="1" customFormat="1" ht="18" customHeight="1">
      <c r="A25" s="351" t="s">
        <v>140</v>
      </c>
      <c r="B25" s="155">
        <v>36</v>
      </c>
      <c r="C25" s="95"/>
      <c r="D25" s="95">
        <v>86</v>
      </c>
      <c r="E25" s="95"/>
      <c r="F25" s="95"/>
      <c r="G25" s="155"/>
      <c r="H25" s="96"/>
      <c r="I25" s="95"/>
      <c r="J25" s="96">
        <v>85</v>
      </c>
      <c r="K25" s="95">
        <v>864</v>
      </c>
      <c r="L25" s="95">
        <v>864</v>
      </c>
      <c r="M25" s="95"/>
      <c r="N25" s="460"/>
      <c r="O25" s="464"/>
      <c r="P25" s="63"/>
      <c r="Q25" s="33"/>
      <c r="R25" s="59"/>
      <c r="S25" s="33"/>
      <c r="T25" s="10"/>
      <c r="U25" s="11"/>
      <c r="V25" s="16"/>
      <c r="W25" s="7"/>
    </row>
    <row r="26" spans="1:23" s="1" customFormat="1" ht="18" customHeight="1" hidden="1">
      <c r="A26" s="351" t="s">
        <v>31</v>
      </c>
      <c r="B26" s="155"/>
      <c r="C26" s="95"/>
      <c r="D26" s="95"/>
      <c r="E26" s="95"/>
      <c r="F26" s="95"/>
      <c r="G26" s="155"/>
      <c r="H26" s="96"/>
      <c r="I26" s="95"/>
      <c r="J26" s="96"/>
      <c r="K26" s="95"/>
      <c r="L26" s="95"/>
      <c r="M26" s="95"/>
      <c r="N26" s="460"/>
      <c r="O26" s="464"/>
      <c r="P26" s="63"/>
      <c r="Q26" s="33"/>
      <c r="R26" s="59"/>
      <c r="S26" s="33"/>
      <c r="T26" s="10"/>
      <c r="U26" s="11"/>
      <c r="V26" s="16"/>
      <c r="W26" s="7"/>
    </row>
    <row r="27" spans="1:23" s="1" customFormat="1" ht="18" customHeight="1">
      <c r="A27" s="351" t="s">
        <v>125</v>
      </c>
      <c r="B27" s="155">
        <v>36</v>
      </c>
      <c r="C27" s="95"/>
      <c r="D27" s="95">
        <v>66</v>
      </c>
      <c r="E27" s="95">
        <v>52</v>
      </c>
      <c r="F27" s="95"/>
      <c r="G27" s="155"/>
      <c r="H27" s="96"/>
      <c r="I27" s="95"/>
      <c r="J27" s="96">
        <v>140</v>
      </c>
      <c r="K27" s="95">
        <v>936</v>
      </c>
      <c r="L27" s="95">
        <v>936</v>
      </c>
      <c r="M27" s="95"/>
      <c r="N27" s="460"/>
      <c r="O27" s="464"/>
      <c r="P27" s="63"/>
      <c r="Q27" s="33"/>
      <c r="R27" s="59"/>
      <c r="S27" s="33"/>
      <c r="T27" s="10"/>
      <c r="U27" s="11"/>
      <c r="V27" s="16"/>
      <c r="W27" s="7"/>
    </row>
    <row r="28" spans="1:23" s="1" customFormat="1" ht="18" customHeight="1">
      <c r="A28" s="351" t="s">
        <v>126</v>
      </c>
      <c r="B28" s="155">
        <v>36</v>
      </c>
      <c r="C28" s="95"/>
      <c r="D28" s="95">
        <v>110</v>
      </c>
      <c r="E28" s="95">
        <v>42</v>
      </c>
      <c r="F28" s="95"/>
      <c r="G28" s="155"/>
      <c r="H28" s="96"/>
      <c r="I28" s="95"/>
      <c r="J28" s="96">
        <v>104</v>
      </c>
      <c r="K28" s="95">
        <v>936</v>
      </c>
      <c r="L28" s="95">
        <v>936</v>
      </c>
      <c r="M28" s="95"/>
      <c r="N28" s="460"/>
      <c r="O28" s="464"/>
      <c r="P28" s="63"/>
      <c r="Q28" s="33"/>
      <c r="R28" s="59"/>
      <c r="S28" s="33"/>
      <c r="T28" s="10"/>
      <c r="U28" s="11"/>
      <c r="V28" s="16"/>
      <c r="W28" s="7"/>
    </row>
    <row r="29" spans="1:23" s="1" customFormat="1" ht="18" customHeight="1" hidden="1">
      <c r="A29" s="351" t="s">
        <v>78</v>
      </c>
      <c r="B29" s="155"/>
      <c r="C29" s="95"/>
      <c r="D29" s="95"/>
      <c r="E29" s="95"/>
      <c r="F29" s="95"/>
      <c r="G29" s="155"/>
      <c r="H29" s="96"/>
      <c r="I29" s="95"/>
      <c r="J29" s="96"/>
      <c r="K29" s="95"/>
      <c r="L29" s="95"/>
      <c r="M29" s="95"/>
      <c r="N29" s="460"/>
      <c r="O29" s="464"/>
      <c r="P29" s="63"/>
      <c r="Q29" s="33"/>
      <c r="R29" s="59"/>
      <c r="S29" s="33"/>
      <c r="T29" s="10"/>
      <c r="U29" s="11"/>
      <c r="V29" s="16"/>
      <c r="W29" s="7"/>
    </row>
    <row r="30" spans="1:23" s="1" customFormat="1" ht="18" customHeight="1" thickBot="1">
      <c r="A30" s="351" t="s">
        <v>127</v>
      </c>
      <c r="B30" s="155">
        <v>34</v>
      </c>
      <c r="C30" s="95"/>
      <c r="D30" s="95">
        <v>64</v>
      </c>
      <c r="E30" s="95">
        <v>4</v>
      </c>
      <c r="F30" s="95"/>
      <c r="G30" s="155"/>
      <c r="H30" s="96"/>
      <c r="I30" s="95"/>
      <c r="J30" s="96">
        <v>118</v>
      </c>
      <c r="K30" s="95">
        <v>884</v>
      </c>
      <c r="L30" s="95">
        <v>884</v>
      </c>
      <c r="M30" s="95"/>
      <c r="N30" s="460"/>
      <c r="O30" s="466"/>
      <c r="P30" s="63"/>
      <c r="Q30" s="33"/>
      <c r="R30" s="59"/>
      <c r="S30" s="33"/>
      <c r="T30" s="10"/>
      <c r="U30" s="11"/>
      <c r="V30" s="16"/>
      <c r="W30" s="7"/>
    </row>
    <row r="31" spans="1:23" s="1" customFormat="1" ht="18" customHeight="1" hidden="1" thickBot="1">
      <c r="A31" s="351" t="s">
        <v>141</v>
      </c>
      <c r="B31" s="156"/>
      <c r="C31" s="98"/>
      <c r="D31" s="98"/>
      <c r="E31" s="98"/>
      <c r="F31" s="98"/>
      <c r="G31" s="156"/>
      <c r="H31" s="97"/>
      <c r="I31" s="98"/>
      <c r="J31" s="97"/>
      <c r="K31" s="98"/>
      <c r="L31" s="98"/>
      <c r="M31" s="98"/>
      <c r="N31" s="461"/>
      <c r="O31" s="466"/>
      <c r="P31" s="150"/>
      <c r="Q31" s="34"/>
      <c r="R31" s="59"/>
      <c r="S31" s="34"/>
      <c r="T31" s="12"/>
      <c r="U31" s="13"/>
      <c r="V31" s="17"/>
      <c r="W31" s="7"/>
    </row>
    <row r="32" spans="1:23" s="1" customFormat="1" ht="18" customHeight="1" hidden="1" thickBot="1">
      <c r="A32" s="352" t="s">
        <v>87</v>
      </c>
      <c r="B32" s="156"/>
      <c r="C32" s="98"/>
      <c r="D32" s="98"/>
      <c r="E32" s="98"/>
      <c r="F32" s="98"/>
      <c r="G32" s="156"/>
      <c r="H32" s="97"/>
      <c r="I32" s="98"/>
      <c r="J32" s="97"/>
      <c r="K32" s="98"/>
      <c r="L32" s="97"/>
      <c r="M32" s="98"/>
      <c r="N32" s="461"/>
      <c r="O32" s="464"/>
      <c r="P32" s="150"/>
      <c r="Q32" s="34"/>
      <c r="R32" s="59"/>
      <c r="S32" s="34"/>
      <c r="T32" s="12"/>
      <c r="U32" s="13"/>
      <c r="V32" s="17"/>
      <c r="W32" s="7"/>
    </row>
    <row r="33" spans="1:23" s="108" customFormat="1" ht="18" customHeight="1" thickBot="1" thickTop="1">
      <c r="A33" s="365" t="s">
        <v>36</v>
      </c>
      <c r="B33" s="409">
        <f>SUM(B20:B32)</f>
        <v>250</v>
      </c>
      <c r="C33" s="409">
        <f aca="true" t="shared" si="1" ref="C33:N33">SUM(C20:C32)</f>
        <v>0</v>
      </c>
      <c r="D33" s="409">
        <f t="shared" si="1"/>
        <v>497</v>
      </c>
      <c r="E33" s="409">
        <f t="shared" si="1"/>
        <v>151</v>
      </c>
      <c r="F33" s="409">
        <f t="shared" si="1"/>
        <v>0</v>
      </c>
      <c r="G33" s="409">
        <f t="shared" si="1"/>
        <v>0</v>
      </c>
      <c r="H33" s="409">
        <f t="shared" si="1"/>
        <v>0</v>
      </c>
      <c r="I33" s="409">
        <f t="shared" si="1"/>
        <v>0</v>
      </c>
      <c r="J33" s="409">
        <f t="shared" si="1"/>
        <v>517</v>
      </c>
      <c r="K33" s="409">
        <f t="shared" si="1"/>
        <v>6140</v>
      </c>
      <c r="L33" s="409">
        <f t="shared" si="1"/>
        <v>6140</v>
      </c>
      <c r="M33" s="409">
        <f t="shared" si="1"/>
        <v>0</v>
      </c>
      <c r="N33" s="421">
        <f t="shared" si="1"/>
        <v>0</v>
      </c>
      <c r="O33" s="465"/>
      <c r="P33" s="38"/>
      <c r="Q33" s="19"/>
      <c r="R33" s="60"/>
      <c r="S33" s="19"/>
      <c r="T33" s="20"/>
      <c r="U33" s="21"/>
      <c r="V33" s="106"/>
      <c r="W33" s="76"/>
    </row>
    <row r="34" spans="1:23" s="62" customFormat="1" ht="18" customHeight="1" thickBot="1" thickTop="1">
      <c r="A34" s="360" t="s">
        <v>37</v>
      </c>
      <c r="B34" s="414">
        <f>B19+B33</f>
        <v>466</v>
      </c>
      <c r="C34" s="414">
        <f>C19+C33</f>
        <v>0</v>
      </c>
      <c r="D34" s="414">
        <f aca="true" t="shared" si="2" ref="D34:N34">D19+D33</f>
        <v>711</v>
      </c>
      <c r="E34" s="414">
        <f t="shared" si="2"/>
        <v>222</v>
      </c>
      <c r="F34" s="414">
        <f t="shared" si="2"/>
        <v>0</v>
      </c>
      <c r="G34" s="414">
        <f t="shared" si="2"/>
        <v>0</v>
      </c>
      <c r="H34" s="414">
        <f t="shared" si="2"/>
        <v>0</v>
      </c>
      <c r="I34" s="414">
        <f t="shared" si="2"/>
        <v>0</v>
      </c>
      <c r="J34" s="414">
        <f t="shared" si="2"/>
        <v>517</v>
      </c>
      <c r="K34" s="414">
        <f t="shared" si="2"/>
        <v>10388</v>
      </c>
      <c r="L34" s="414">
        <f t="shared" si="2"/>
        <v>10388</v>
      </c>
      <c r="M34" s="414">
        <f t="shared" si="2"/>
        <v>0</v>
      </c>
      <c r="N34" s="416">
        <f t="shared" si="2"/>
        <v>0</v>
      </c>
      <c r="O34" s="465"/>
      <c r="P34" s="40"/>
      <c r="Q34" s="23"/>
      <c r="R34" s="60"/>
      <c r="S34" s="23"/>
      <c r="T34" s="24"/>
      <c r="U34" s="25"/>
      <c r="V34" s="26"/>
      <c r="W34" s="61"/>
    </row>
    <row r="35" ht="15.75">
      <c r="O35" s="49"/>
    </row>
    <row r="36" ht="15.75" hidden="1"/>
  </sheetData>
  <sheetProtection selectLockedCells="1"/>
  <mergeCells count="3">
    <mergeCell ref="A1:N1"/>
    <mergeCell ref="A2:N2"/>
    <mergeCell ref="A3:N3"/>
  </mergeCells>
  <printOptions horizontalCentered="1" verticalCentered="1"/>
  <pageMargins left="0.27" right="0.2755905511811024" top="0.2755905511811024" bottom="0.2755905511811024" header="0.5118110236220472" footer="0.31496062992125984"/>
  <pageSetup horizontalDpi="600" verticalDpi="600" orientation="landscape" paperSize="9" scale="11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AT35"/>
  <sheetViews>
    <sheetView view="pageBreakPreview" zoomScale="85" zoomScaleNormal="85" zoomScaleSheetLayoutView="85" zoomScalePageLayoutView="0" workbookViewId="0" topLeftCell="A2">
      <selection activeCell="AK27" sqref="AK27"/>
    </sheetView>
  </sheetViews>
  <sheetFormatPr defaultColWidth="0" defaultRowHeight="15" zeroHeight="1"/>
  <cols>
    <col min="1" max="1" width="5.796875" style="0" customWidth="1"/>
    <col min="2" max="37" width="4.296875" style="0" customWidth="1"/>
    <col min="38" max="40" width="4.296875" style="0" hidden="1" customWidth="1"/>
    <col min="41" max="41" width="12.796875" style="49" customWidth="1"/>
    <col min="42" max="16384" width="8.296875" style="49" hidden="1" customWidth="1"/>
  </cols>
  <sheetData>
    <row r="1" spans="1:46" s="74" customFormat="1" ht="15" customHeight="1">
      <c r="A1" s="698" t="s">
        <v>177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73"/>
      <c r="AP1" s="73"/>
      <c r="AQ1" s="73"/>
      <c r="AR1" s="73"/>
      <c r="AS1" s="73"/>
      <c r="AT1" s="73"/>
    </row>
    <row r="2" spans="1:46" ht="18.75" customHeight="1">
      <c r="A2" s="689" t="s">
        <v>138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1"/>
      <c r="AL2" s="691"/>
      <c r="AM2" s="691"/>
      <c r="AN2" s="691"/>
      <c r="AO2" s="64"/>
      <c r="AP2" s="64"/>
      <c r="AQ2" s="64"/>
      <c r="AR2" s="64"/>
      <c r="AS2" s="64"/>
      <c r="AT2" s="64"/>
    </row>
    <row r="3" spans="1:46" ht="18.75" customHeight="1" thickBot="1">
      <c r="A3" s="709" t="s">
        <v>97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115"/>
      <c r="AM3" s="115"/>
      <c r="AN3" s="115"/>
      <c r="AO3" s="64"/>
      <c r="AP3" s="64"/>
      <c r="AQ3" s="64"/>
      <c r="AR3" s="64"/>
      <c r="AS3" s="64"/>
      <c r="AT3" s="64"/>
    </row>
    <row r="4" spans="1:40" ht="16.5" thickBot="1">
      <c r="A4" s="547"/>
      <c r="B4" s="713" t="s">
        <v>89</v>
      </c>
      <c r="C4" s="714"/>
      <c r="D4" s="715"/>
      <c r="E4" s="705" t="s">
        <v>161</v>
      </c>
      <c r="F4" s="706"/>
      <c r="G4" s="708"/>
      <c r="H4" s="702" t="s">
        <v>90</v>
      </c>
      <c r="I4" s="714"/>
      <c r="J4" s="715"/>
      <c r="K4" s="716" t="s">
        <v>108</v>
      </c>
      <c r="L4" s="714"/>
      <c r="M4" s="715"/>
      <c r="N4" s="705" t="s">
        <v>109</v>
      </c>
      <c r="O4" s="706"/>
      <c r="P4" s="708"/>
      <c r="Q4" s="705" t="s">
        <v>112</v>
      </c>
      <c r="R4" s="706"/>
      <c r="S4" s="708"/>
      <c r="T4" s="705" t="s">
        <v>155</v>
      </c>
      <c r="U4" s="706"/>
      <c r="V4" s="708"/>
      <c r="W4" s="705" t="s">
        <v>144</v>
      </c>
      <c r="X4" s="706"/>
      <c r="Y4" s="708"/>
      <c r="Z4" s="705" t="s">
        <v>143</v>
      </c>
      <c r="AA4" s="706"/>
      <c r="AB4" s="708"/>
      <c r="AC4" s="705" t="s">
        <v>41</v>
      </c>
      <c r="AD4" s="717"/>
      <c r="AE4" s="707"/>
      <c r="AF4" s="702" t="s">
        <v>113</v>
      </c>
      <c r="AG4" s="703"/>
      <c r="AH4" s="704"/>
      <c r="AI4" s="702" t="s">
        <v>75</v>
      </c>
      <c r="AJ4" s="703"/>
      <c r="AK4" s="704"/>
      <c r="AL4" s="705" t="s">
        <v>75</v>
      </c>
      <c r="AM4" s="706"/>
      <c r="AN4" s="707"/>
    </row>
    <row r="5" spans="1:45" s="79" customFormat="1" ht="76.5" customHeight="1" thickBot="1">
      <c r="A5" s="433" t="s">
        <v>3</v>
      </c>
      <c r="B5" s="435" t="s">
        <v>68</v>
      </c>
      <c r="C5" s="561" t="s">
        <v>73</v>
      </c>
      <c r="D5" s="432" t="s">
        <v>74</v>
      </c>
      <c r="E5" s="435" t="s">
        <v>68</v>
      </c>
      <c r="F5" s="561" t="s">
        <v>73</v>
      </c>
      <c r="G5" s="432" t="s">
        <v>74</v>
      </c>
      <c r="H5" s="435" t="s">
        <v>68</v>
      </c>
      <c r="I5" s="561" t="s">
        <v>73</v>
      </c>
      <c r="J5" s="432" t="s">
        <v>74</v>
      </c>
      <c r="K5" s="435" t="s">
        <v>68</v>
      </c>
      <c r="L5" s="561" t="s">
        <v>73</v>
      </c>
      <c r="M5" s="432" t="s">
        <v>74</v>
      </c>
      <c r="N5" s="435" t="s">
        <v>68</v>
      </c>
      <c r="O5" s="561" t="s">
        <v>73</v>
      </c>
      <c r="P5" s="432" t="s">
        <v>74</v>
      </c>
      <c r="Q5" s="435" t="s">
        <v>68</v>
      </c>
      <c r="R5" s="561" t="s">
        <v>73</v>
      </c>
      <c r="S5" s="432" t="s">
        <v>74</v>
      </c>
      <c r="T5" s="435" t="s">
        <v>68</v>
      </c>
      <c r="U5" s="561" t="s">
        <v>73</v>
      </c>
      <c r="V5" s="432" t="s">
        <v>74</v>
      </c>
      <c r="W5" s="435" t="s">
        <v>68</v>
      </c>
      <c r="X5" s="561" t="s">
        <v>73</v>
      </c>
      <c r="Y5" s="432" t="s">
        <v>74</v>
      </c>
      <c r="Z5" s="435" t="s">
        <v>68</v>
      </c>
      <c r="AA5" s="561" t="s">
        <v>73</v>
      </c>
      <c r="AB5" s="432" t="s">
        <v>74</v>
      </c>
      <c r="AC5" s="435" t="s">
        <v>68</v>
      </c>
      <c r="AD5" s="561" t="s">
        <v>73</v>
      </c>
      <c r="AE5" s="432" t="s">
        <v>74</v>
      </c>
      <c r="AF5" s="435" t="s">
        <v>68</v>
      </c>
      <c r="AG5" s="561" t="s">
        <v>73</v>
      </c>
      <c r="AH5" s="432" t="s">
        <v>74</v>
      </c>
      <c r="AI5" s="435" t="s">
        <v>68</v>
      </c>
      <c r="AJ5" s="561" t="s">
        <v>73</v>
      </c>
      <c r="AK5" s="432" t="s">
        <v>74</v>
      </c>
      <c r="AL5" s="435" t="s">
        <v>68</v>
      </c>
      <c r="AM5" s="569" t="s">
        <v>73</v>
      </c>
      <c r="AN5" s="432" t="s">
        <v>74</v>
      </c>
      <c r="AO5" s="82"/>
      <c r="AP5" s="77"/>
      <c r="AQ5" s="77"/>
      <c r="AR5" s="77"/>
      <c r="AS5" s="78"/>
    </row>
    <row r="6" spans="1:46" s="7" customFormat="1" ht="18" customHeight="1" hidden="1">
      <c r="A6" s="354" t="s">
        <v>150</v>
      </c>
      <c r="B6" s="175"/>
      <c r="C6" s="91"/>
      <c r="D6" s="302"/>
      <c r="E6" s="555"/>
      <c r="F6" s="556"/>
      <c r="G6" s="557"/>
      <c r="H6" s="555"/>
      <c r="I6" s="556"/>
      <c r="J6" s="557"/>
      <c r="K6" s="555"/>
      <c r="L6" s="556"/>
      <c r="M6" s="557"/>
      <c r="N6" s="621"/>
      <c r="O6" s="622"/>
      <c r="P6" s="623"/>
      <c r="Q6" s="555"/>
      <c r="R6" s="556"/>
      <c r="S6" s="557"/>
      <c r="T6" s="555"/>
      <c r="U6" s="556"/>
      <c r="V6" s="557"/>
      <c r="W6" s="555"/>
      <c r="X6" s="556"/>
      <c r="Y6" s="557"/>
      <c r="Z6" s="621"/>
      <c r="AA6" s="622"/>
      <c r="AB6" s="623"/>
      <c r="AC6" s="555"/>
      <c r="AD6" s="556"/>
      <c r="AE6" s="557"/>
      <c r="AF6" s="563"/>
      <c r="AG6" s="564"/>
      <c r="AH6" s="565"/>
      <c r="AI6" s="632"/>
      <c r="AJ6" s="564"/>
      <c r="AK6" s="565"/>
      <c r="AL6" s="563"/>
      <c r="AM6" s="571"/>
      <c r="AN6" s="565"/>
      <c r="AO6" s="57"/>
      <c r="AP6" s="54"/>
      <c r="AQ6" s="54"/>
      <c r="AR6" s="54"/>
      <c r="AS6" s="54"/>
      <c r="AT6" s="55"/>
    </row>
    <row r="7" spans="1:46" s="7" customFormat="1" ht="18" customHeight="1">
      <c r="A7" s="354" t="s">
        <v>119</v>
      </c>
      <c r="B7" s="620">
        <v>8</v>
      </c>
      <c r="C7" s="624"/>
      <c r="D7" s="625"/>
      <c r="E7" s="173"/>
      <c r="F7" s="89"/>
      <c r="G7" s="300"/>
      <c r="H7" s="620">
        <v>7</v>
      </c>
      <c r="I7" s="624"/>
      <c r="J7" s="625"/>
      <c r="K7" s="173"/>
      <c r="L7" s="89"/>
      <c r="M7" s="300"/>
      <c r="N7" s="173"/>
      <c r="O7" s="89"/>
      <c r="P7" s="300"/>
      <c r="Q7" s="173">
        <v>16</v>
      </c>
      <c r="R7" s="89">
        <v>36</v>
      </c>
      <c r="S7" s="300">
        <v>36</v>
      </c>
      <c r="T7" s="173"/>
      <c r="U7" s="89"/>
      <c r="V7" s="300"/>
      <c r="W7" s="173"/>
      <c r="X7" s="89"/>
      <c r="Y7" s="300"/>
      <c r="Z7" s="173"/>
      <c r="AA7" s="89"/>
      <c r="AB7" s="300"/>
      <c r="AC7" s="173"/>
      <c r="AD7" s="89"/>
      <c r="AE7" s="300"/>
      <c r="AF7" s="160"/>
      <c r="AG7" s="95"/>
      <c r="AH7" s="158"/>
      <c r="AI7" s="160"/>
      <c r="AJ7" s="95"/>
      <c r="AK7" s="158"/>
      <c r="AL7" s="160"/>
      <c r="AM7" s="96"/>
      <c r="AN7" s="158"/>
      <c r="AO7" s="57"/>
      <c r="AP7" s="54"/>
      <c r="AQ7" s="54"/>
      <c r="AR7" s="54"/>
      <c r="AS7" s="54"/>
      <c r="AT7" s="55"/>
    </row>
    <row r="8" spans="1:46" s="7" customFormat="1" ht="18" customHeight="1">
      <c r="A8" s="354" t="s">
        <v>156</v>
      </c>
      <c r="B8" s="620">
        <v>10</v>
      </c>
      <c r="C8" s="624">
        <v>36</v>
      </c>
      <c r="D8" s="625">
        <v>36</v>
      </c>
      <c r="E8" s="173"/>
      <c r="F8" s="89"/>
      <c r="G8" s="300"/>
      <c r="H8" s="620">
        <v>6</v>
      </c>
      <c r="I8" s="624">
        <v>36</v>
      </c>
      <c r="J8" s="625">
        <v>36</v>
      </c>
      <c r="K8" s="173"/>
      <c r="L8" s="89"/>
      <c r="M8" s="300"/>
      <c r="N8" s="173"/>
      <c r="O8" s="89"/>
      <c r="P8" s="300"/>
      <c r="Q8" s="173">
        <v>16</v>
      </c>
      <c r="R8" s="89">
        <v>36</v>
      </c>
      <c r="S8" s="300">
        <v>36</v>
      </c>
      <c r="T8" s="173"/>
      <c r="U8" s="89"/>
      <c r="V8" s="300"/>
      <c r="W8" s="173"/>
      <c r="X8" s="89"/>
      <c r="Y8" s="300"/>
      <c r="Z8" s="173"/>
      <c r="AA8" s="89"/>
      <c r="AB8" s="300"/>
      <c r="AC8" s="173"/>
      <c r="AD8" s="89"/>
      <c r="AE8" s="300"/>
      <c r="AF8" s="160"/>
      <c r="AG8" s="95"/>
      <c r="AH8" s="158"/>
      <c r="AI8" s="160"/>
      <c r="AJ8" s="95"/>
      <c r="AK8" s="158"/>
      <c r="AL8" s="160"/>
      <c r="AM8" s="96"/>
      <c r="AN8" s="158"/>
      <c r="AO8" s="57"/>
      <c r="AP8" s="54"/>
      <c r="AQ8" s="54"/>
      <c r="AR8" s="54"/>
      <c r="AS8" s="54"/>
      <c r="AT8" s="55"/>
    </row>
    <row r="9" spans="1:46" s="7" customFormat="1" ht="18" customHeight="1" hidden="1">
      <c r="A9" s="354" t="s">
        <v>85</v>
      </c>
      <c r="B9" s="173"/>
      <c r="C9" s="89"/>
      <c r="D9" s="300"/>
      <c r="E9" s="173"/>
      <c r="F9" s="89"/>
      <c r="G9" s="300"/>
      <c r="H9" s="173"/>
      <c r="I9" s="89"/>
      <c r="J9" s="300"/>
      <c r="K9" s="173"/>
      <c r="L9" s="89"/>
      <c r="M9" s="300"/>
      <c r="N9" s="173"/>
      <c r="O9" s="89"/>
      <c r="P9" s="300"/>
      <c r="Q9" s="173"/>
      <c r="R9" s="89"/>
      <c r="S9" s="300"/>
      <c r="T9" s="173"/>
      <c r="U9" s="89"/>
      <c r="V9" s="300"/>
      <c r="W9" s="173"/>
      <c r="X9" s="89"/>
      <c r="Y9" s="300"/>
      <c r="Z9" s="173"/>
      <c r="AA9" s="89"/>
      <c r="AB9" s="300"/>
      <c r="AC9" s="173"/>
      <c r="AD9" s="89"/>
      <c r="AE9" s="300"/>
      <c r="AF9" s="160"/>
      <c r="AG9" s="95"/>
      <c r="AH9" s="158"/>
      <c r="AI9" s="160"/>
      <c r="AJ9" s="95"/>
      <c r="AK9" s="158"/>
      <c r="AL9" s="160"/>
      <c r="AM9" s="96"/>
      <c r="AN9" s="158"/>
      <c r="AO9" s="57"/>
      <c r="AP9" s="54"/>
      <c r="AQ9" s="54"/>
      <c r="AR9" s="54"/>
      <c r="AS9" s="54"/>
      <c r="AT9" s="55"/>
    </row>
    <row r="10" spans="1:46" s="7" customFormat="1" ht="18" customHeight="1">
      <c r="A10" s="354" t="s">
        <v>120</v>
      </c>
      <c r="B10" s="645">
        <v>6</v>
      </c>
      <c r="C10" s="646"/>
      <c r="D10" s="647"/>
      <c r="E10" s="173"/>
      <c r="F10" s="89"/>
      <c r="G10" s="300"/>
      <c r="H10" s="173">
        <v>15</v>
      </c>
      <c r="I10" s="89">
        <v>36</v>
      </c>
      <c r="J10" s="300">
        <v>36</v>
      </c>
      <c r="K10" s="173">
        <v>21</v>
      </c>
      <c r="L10" s="89">
        <v>36</v>
      </c>
      <c r="M10" s="300">
        <v>36</v>
      </c>
      <c r="N10" s="173"/>
      <c r="O10" s="89"/>
      <c r="P10" s="300"/>
      <c r="Q10" s="173"/>
      <c r="R10" s="89"/>
      <c r="S10" s="300"/>
      <c r="T10" s="173"/>
      <c r="U10" s="89"/>
      <c r="V10" s="300"/>
      <c r="W10" s="173"/>
      <c r="X10" s="89"/>
      <c r="Y10" s="300"/>
      <c r="Z10" s="173"/>
      <c r="AA10" s="89"/>
      <c r="AB10" s="300"/>
      <c r="AC10" s="173"/>
      <c r="AD10" s="89"/>
      <c r="AE10" s="300"/>
      <c r="AF10" s="160"/>
      <c r="AG10" s="95"/>
      <c r="AH10" s="158"/>
      <c r="AI10" s="160"/>
      <c r="AJ10" s="95"/>
      <c r="AK10" s="158"/>
      <c r="AL10" s="160"/>
      <c r="AM10" s="96"/>
      <c r="AN10" s="158"/>
      <c r="AO10" s="57"/>
      <c r="AP10" s="54"/>
      <c r="AQ10" s="54"/>
      <c r="AR10" s="54"/>
      <c r="AS10" s="54"/>
      <c r="AT10" s="55"/>
    </row>
    <row r="11" spans="1:46" s="7" customFormat="1" ht="18" customHeight="1" hidden="1">
      <c r="A11" s="354" t="s">
        <v>160</v>
      </c>
      <c r="B11" s="173"/>
      <c r="C11" s="89"/>
      <c r="D11" s="300"/>
      <c r="E11" s="173"/>
      <c r="F11" s="89"/>
      <c r="G11" s="300"/>
      <c r="H11" s="173"/>
      <c r="I11" s="89"/>
      <c r="J11" s="300"/>
      <c r="K11" s="173"/>
      <c r="L11" s="89"/>
      <c r="M11" s="300"/>
      <c r="N11" s="173"/>
      <c r="O11" s="89"/>
      <c r="P11" s="300"/>
      <c r="Q11" s="173"/>
      <c r="R11" s="89"/>
      <c r="S11" s="300"/>
      <c r="T11" s="173"/>
      <c r="U11" s="89"/>
      <c r="V11" s="300"/>
      <c r="W11" s="173"/>
      <c r="X11" s="89"/>
      <c r="Y11" s="300"/>
      <c r="Z11" s="173"/>
      <c r="AA11" s="89"/>
      <c r="AB11" s="300"/>
      <c r="AC11" s="173"/>
      <c r="AD11" s="89"/>
      <c r="AE11" s="300"/>
      <c r="AF11" s="160"/>
      <c r="AG11" s="95"/>
      <c r="AH11" s="158"/>
      <c r="AI11" s="160"/>
      <c r="AJ11" s="95"/>
      <c r="AK11" s="158"/>
      <c r="AL11" s="160"/>
      <c r="AM11" s="96"/>
      <c r="AN11" s="158"/>
      <c r="AO11" s="57"/>
      <c r="AP11" s="54"/>
      <c r="AQ11" s="54"/>
      <c r="AR11" s="54"/>
      <c r="AS11" s="54"/>
      <c r="AT11" s="55"/>
    </row>
    <row r="12" spans="1:46" s="7" customFormat="1" ht="18" customHeight="1" hidden="1">
      <c r="A12" s="354" t="s">
        <v>86</v>
      </c>
      <c r="B12" s="173"/>
      <c r="C12" s="89"/>
      <c r="D12" s="300"/>
      <c r="E12" s="173"/>
      <c r="F12" s="89"/>
      <c r="G12" s="300"/>
      <c r="H12" s="173"/>
      <c r="I12" s="89"/>
      <c r="J12" s="300"/>
      <c r="K12" s="173"/>
      <c r="L12" s="89"/>
      <c r="M12" s="300"/>
      <c r="N12" s="173"/>
      <c r="O12" s="89"/>
      <c r="P12" s="300"/>
      <c r="Q12" s="173"/>
      <c r="R12" s="89"/>
      <c r="S12" s="300"/>
      <c r="T12" s="173"/>
      <c r="U12" s="89"/>
      <c r="V12" s="300"/>
      <c r="W12" s="173"/>
      <c r="X12" s="89"/>
      <c r="Y12" s="300"/>
      <c r="Z12" s="173"/>
      <c r="AA12" s="89"/>
      <c r="AB12" s="300"/>
      <c r="AC12" s="173"/>
      <c r="AD12" s="89"/>
      <c r="AE12" s="300"/>
      <c r="AF12" s="160"/>
      <c r="AG12" s="95"/>
      <c r="AH12" s="158"/>
      <c r="AI12" s="160"/>
      <c r="AJ12" s="95"/>
      <c r="AK12" s="158"/>
      <c r="AL12" s="160"/>
      <c r="AM12" s="96"/>
      <c r="AN12" s="158"/>
      <c r="AO12" s="57"/>
      <c r="AP12" s="54"/>
      <c r="AQ12" s="54"/>
      <c r="AR12" s="54"/>
      <c r="AS12" s="54"/>
      <c r="AT12" s="55"/>
    </row>
    <row r="13" spans="1:46" s="7" customFormat="1" ht="18" customHeight="1">
      <c r="A13" s="351" t="s">
        <v>121</v>
      </c>
      <c r="B13" s="675">
        <v>7</v>
      </c>
      <c r="C13" s="630"/>
      <c r="D13" s="631"/>
      <c r="E13" s="173"/>
      <c r="F13" s="89"/>
      <c r="G13" s="300"/>
      <c r="H13" s="675">
        <v>8</v>
      </c>
      <c r="I13" s="630">
        <v>36</v>
      </c>
      <c r="J13" s="631">
        <v>36</v>
      </c>
      <c r="K13" s="173"/>
      <c r="L13" s="89"/>
      <c r="M13" s="300"/>
      <c r="N13" s="173"/>
      <c r="O13" s="89"/>
      <c r="P13" s="300"/>
      <c r="Q13" s="173"/>
      <c r="R13" s="89"/>
      <c r="S13" s="300"/>
      <c r="T13" s="173"/>
      <c r="U13" s="89"/>
      <c r="V13" s="300"/>
      <c r="W13" s="173"/>
      <c r="X13" s="89"/>
      <c r="Y13" s="300"/>
      <c r="Z13" s="173">
        <v>15</v>
      </c>
      <c r="AA13" s="89">
        <v>36</v>
      </c>
      <c r="AB13" s="300">
        <v>36</v>
      </c>
      <c r="AC13" s="173"/>
      <c r="AD13" s="89"/>
      <c r="AE13" s="300"/>
      <c r="AF13" s="160"/>
      <c r="AG13" s="95"/>
      <c r="AH13" s="158"/>
      <c r="AI13" s="160"/>
      <c r="AJ13" s="95"/>
      <c r="AK13" s="158"/>
      <c r="AL13" s="160"/>
      <c r="AM13" s="96"/>
      <c r="AN13" s="158"/>
      <c r="AO13" s="57"/>
      <c r="AP13" s="54"/>
      <c r="AQ13" s="54"/>
      <c r="AR13" s="54"/>
      <c r="AS13" s="54"/>
      <c r="AT13" s="55"/>
    </row>
    <row r="14" spans="1:46" s="7" customFormat="1" ht="18" customHeight="1">
      <c r="A14" s="351" t="s">
        <v>163</v>
      </c>
      <c r="B14" s="629">
        <v>11</v>
      </c>
      <c r="C14" s="630">
        <v>36</v>
      </c>
      <c r="D14" s="631">
        <v>36</v>
      </c>
      <c r="E14" s="173"/>
      <c r="F14" s="89"/>
      <c r="G14" s="300"/>
      <c r="H14" s="629">
        <v>3</v>
      </c>
      <c r="I14" s="630"/>
      <c r="J14" s="631"/>
      <c r="K14" s="173"/>
      <c r="L14" s="89"/>
      <c r="M14" s="300"/>
      <c r="N14" s="173"/>
      <c r="O14" s="89"/>
      <c r="P14" s="300"/>
      <c r="Q14" s="173"/>
      <c r="R14" s="89"/>
      <c r="S14" s="300"/>
      <c r="T14" s="173"/>
      <c r="U14" s="89"/>
      <c r="V14" s="300"/>
      <c r="W14" s="173"/>
      <c r="X14" s="89"/>
      <c r="Y14" s="300"/>
      <c r="Z14" s="173">
        <v>14</v>
      </c>
      <c r="AA14" s="89">
        <v>36</v>
      </c>
      <c r="AB14" s="300">
        <v>36</v>
      </c>
      <c r="AC14" s="173"/>
      <c r="AD14" s="89"/>
      <c r="AE14" s="300"/>
      <c r="AF14" s="160"/>
      <c r="AG14" s="95"/>
      <c r="AH14" s="158"/>
      <c r="AI14" s="160"/>
      <c r="AJ14" s="95"/>
      <c r="AK14" s="158"/>
      <c r="AL14" s="160"/>
      <c r="AM14" s="96"/>
      <c r="AN14" s="158"/>
      <c r="AO14" s="57"/>
      <c r="AP14" s="54"/>
      <c r="AQ14" s="54"/>
      <c r="AR14" s="54"/>
      <c r="AS14" s="54"/>
      <c r="AT14" s="55"/>
    </row>
    <row r="15" spans="1:46" s="7" customFormat="1" ht="18" customHeight="1" hidden="1">
      <c r="A15" s="351" t="s">
        <v>21</v>
      </c>
      <c r="B15" s="173"/>
      <c r="C15" s="89"/>
      <c r="D15" s="300"/>
      <c r="E15" s="173"/>
      <c r="F15" s="89"/>
      <c r="G15" s="300"/>
      <c r="H15" s="173"/>
      <c r="I15" s="89"/>
      <c r="J15" s="300"/>
      <c r="K15" s="173"/>
      <c r="L15" s="89"/>
      <c r="M15" s="300"/>
      <c r="N15" s="173"/>
      <c r="O15" s="89"/>
      <c r="P15" s="300"/>
      <c r="Q15" s="173"/>
      <c r="R15" s="89"/>
      <c r="S15" s="300"/>
      <c r="T15" s="173"/>
      <c r="U15" s="89"/>
      <c r="V15" s="300"/>
      <c r="W15" s="173"/>
      <c r="X15" s="89"/>
      <c r="Y15" s="300"/>
      <c r="Z15" s="173"/>
      <c r="AA15" s="89"/>
      <c r="AB15" s="300"/>
      <c r="AC15" s="173"/>
      <c r="AD15" s="89"/>
      <c r="AE15" s="300"/>
      <c r="AF15" s="160"/>
      <c r="AG15" s="95"/>
      <c r="AH15" s="158"/>
      <c r="AI15" s="160"/>
      <c r="AJ15" s="95"/>
      <c r="AK15" s="158"/>
      <c r="AL15" s="160"/>
      <c r="AM15" s="96"/>
      <c r="AN15" s="158"/>
      <c r="AO15" s="57"/>
      <c r="AP15" s="54"/>
      <c r="AQ15" s="54"/>
      <c r="AR15" s="54"/>
      <c r="AS15" s="54"/>
      <c r="AT15" s="55"/>
    </row>
    <row r="16" spans="1:46" s="7" customFormat="1" ht="18" customHeight="1" thickBot="1">
      <c r="A16" s="351" t="s">
        <v>122</v>
      </c>
      <c r="B16" s="645">
        <v>9</v>
      </c>
      <c r="C16" s="646">
        <v>36</v>
      </c>
      <c r="D16" s="647">
        <v>36</v>
      </c>
      <c r="E16" s="173"/>
      <c r="F16" s="89"/>
      <c r="G16" s="300"/>
      <c r="H16" s="173">
        <v>16</v>
      </c>
      <c r="I16" s="89">
        <v>36</v>
      </c>
      <c r="J16" s="300">
        <v>36</v>
      </c>
      <c r="K16" s="173">
        <v>24</v>
      </c>
      <c r="L16" s="89">
        <v>36</v>
      </c>
      <c r="M16" s="300">
        <v>36</v>
      </c>
      <c r="N16" s="173"/>
      <c r="O16" s="89"/>
      <c r="P16" s="300"/>
      <c r="Q16" s="173"/>
      <c r="R16" s="89"/>
      <c r="S16" s="300"/>
      <c r="T16" s="173"/>
      <c r="U16" s="89"/>
      <c r="V16" s="300"/>
      <c r="W16" s="173"/>
      <c r="X16" s="89"/>
      <c r="Y16" s="300"/>
      <c r="Z16" s="173"/>
      <c r="AA16" s="89"/>
      <c r="AB16" s="300"/>
      <c r="AC16" s="173"/>
      <c r="AD16" s="89"/>
      <c r="AE16" s="300"/>
      <c r="AF16" s="160"/>
      <c r="AG16" s="95"/>
      <c r="AH16" s="158"/>
      <c r="AI16" s="160"/>
      <c r="AJ16" s="95"/>
      <c r="AK16" s="158"/>
      <c r="AL16" s="160"/>
      <c r="AM16" s="96"/>
      <c r="AN16" s="158"/>
      <c r="AO16" s="57"/>
      <c r="AP16" s="54"/>
      <c r="AQ16" s="54"/>
      <c r="AR16" s="54"/>
      <c r="AS16" s="54"/>
      <c r="AT16" s="55"/>
    </row>
    <row r="17" spans="1:46" s="7" customFormat="1" ht="18" customHeight="1" hidden="1" thickBot="1">
      <c r="A17" s="351" t="s">
        <v>166</v>
      </c>
      <c r="B17" s="550"/>
      <c r="C17" s="551"/>
      <c r="D17" s="552"/>
      <c r="E17" s="550"/>
      <c r="F17" s="551"/>
      <c r="G17" s="552"/>
      <c r="H17" s="550"/>
      <c r="I17" s="551"/>
      <c r="J17" s="552"/>
      <c r="K17" s="550"/>
      <c r="L17" s="551"/>
      <c r="M17" s="552"/>
      <c r="N17" s="550"/>
      <c r="O17" s="551"/>
      <c r="P17" s="552"/>
      <c r="Q17" s="550"/>
      <c r="R17" s="551"/>
      <c r="S17" s="552"/>
      <c r="T17" s="550"/>
      <c r="U17" s="551"/>
      <c r="V17" s="552"/>
      <c r="W17" s="550"/>
      <c r="X17" s="551"/>
      <c r="Y17" s="552"/>
      <c r="Z17" s="550"/>
      <c r="AA17" s="551"/>
      <c r="AB17" s="552"/>
      <c r="AC17" s="550"/>
      <c r="AD17" s="551"/>
      <c r="AE17" s="552"/>
      <c r="AF17" s="566"/>
      <c r="AG17" s="567"/>
      <c r="AH17" s="568"/>
      <c r="AI17" s="566"/>
      <c r="AJ17" s="567"/>
      <c r="AK17" s="568"/>
      <c r="AL17" s="566"/>
      <c r="AM17" s="572"/>
      <c r="AN17" s="568"/>
      <c r="AO17" s="57"/>
      <c r="AP17" s="54"/>
      <c r="AQ17" s="54"/>
      <c r="AR17" s="54"/>
      <c r="AS17" s="54"/>
      <c r="AT17" s="55"/>
    </row>
    <row r="18" spans="1:46" s="7" customFormat="1" ht="18" customHeight="1" hidden="1" thickBot="1">
      <c r="A18" s="352" t="s">
        <v>24</v>
      </c>
      <c r="B18" s="553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62"/>
      <c r="AG18" s="562"/>
      <c r="AH18" s="562"/>
      <c r="AI18" s="562"/>
      <c r="AJ18" s="562"/>
      <c r="AK18" s="562"/>
      <c r="AL18" s="562"/>
      <c r="AM18" s="570"/>
      <c r="AN18" s="562"/>
      <c r="AO18" s="57"/>
      <c r="AP18" s="54"/>
      <c r="AQ18" s="54"/>
      <c r="AR18" s="54"/>
      <c r="AS18" s="54"/>
      <c r="AT18" s="55"/>
    </row>
    <row r="19" spans="1:46" s="151" customFormat="1" ht="18" customHeight="1" thickBot="1">
      <c r="A19" s="420" t="s">
        <v>25</v>
      </c>
      <c r="B19" s="549">
        <f>SUM(B6:B18)</f>
        <v>51</v>
      </c>
      <c r="C19" s="410">
        <f aca="true" t="shared" si="0" ref="C19:AN19">SUM(C6:C18)</f>
        <v>108</v>
      </c>
      <c r="D19" s="412">
        <f t="shared" si="0"/>
        <v>108</v>
      </c>
      <c r="E19" s="549">
        <f>SUM(E6:E18)</f>
        <v>0</v>
      </c>
      <c r="F19" s="410">
        <f>SUM(F6:F18)</f>
        <v>0</v>
      </c>
      <c r="G19" s="412">
        <f>SUM(G6:G18)</f>
        <v>0</v>
      </c>
      <c r="H19" s="549">
        <f t="shared" si="0"/>
        <v>55</v>
      </c>
      <c r="I19" s="410">
        <f t="shared" si="0"/>
        <v>144</v>
      </c>
      <c r="J19" s="412">
        <f t="shared" si="0"/>
        <v>144</v>
      </c>
      <c r="K19" s="549">
        <f t="shared" si="0"/>
        <v>45</v>
      </c>
      <c r="L19" s="410">
        <f t="shared" si="0"/>
        <v>72</v>
      </c>
      <c r="M19" s="412">
        <f t="shared" si="0"/>
        <v>72</v>
      </c>
      <c r="N19" s="549">
        <f t="shared" si="0"/>
        <v>0</v>
      </c>
      <c r="O19" s="410">
        <f t="shared" si="0"/>
        <v>0</v>
      </c>
      <c r="P19" s="412">
        <f t="shared" si="0"/>
        <v>0</v>
      </c>
      <c r="Q19" s="549">
        <f>SUM(Q6:Q18)</f>
        <v>32</v>
      </c>
      <c r="R19" s="410">
        <f>SUM(R6:R18)</f>
        <v>72</v>
      </c>
      <c r="S19" s="412">
        <f>SUM(S6:S18)</f>
        <v>72</v>
      </c>
      <c r="T19" s="549">
        <f t="shared" si="0"/>
        <v>0</v>
      </c>
      <c r="U19" s="410">
        <f t="shared" si="0"/>
        <v>0</v>
      </c>
      <c r="V19" s="412">
        <f t="shared" si="0"/>
        <v>0</v>
      </c>
      <c r="W19" s="549">
        <f aca="true" t="shared" si="1" ref="W19:AB19">SUM(W6:W18)</f>
        <v>0</v>
      </c>
      <c r="X19" s="410">
        <f t="shared" si="1"/>
        <v>0</v>
      </c>
      <c r="Y19" s="412">
        <f t="shared" si="1"/>
        <v>0</v>
      </c>
      <c r="Z19" s="549">
        <f t="shared" si="1"/>
        <v>29</v>
      </c>
      <c r="AA19" s="410">
        <f t="shared" si="1"/>
        <v>72</v>
      </c>
      <c r="AB19" s="412">
        <f t="shared" si="1"/>
        <v>72</v>
      </c>
      <c r="AC19" s="549">
        <f t="shared" si="0"/>
        <v>0</v>
      </c>
      <c r="AD19" s="410">
        <f t="shared" si="0"/>
        <v>0</v>
      </c>
      <c r="AE19" s="412">
        <f t="shared" si="0"/>
        <v>0</v>
      </c>
      <c r="AF19" s="549">
        <f t="shared" si="0"/>
        <v>0</v>
      </c>
      <c r="AG19" s="410">
        <f t="shared" si="0"/>
        <v>0</v>
      </c>
      <c r="AH19" s="412">
        <f t="shared" si="0"/>
        <v>0</v>
      </c>
      <c r="AI19" s="549">
        <f t="shared" si="0"/>
        <v>0</v>
      </c>
      <c r="AJ19" s="410">
        <f t="shared" si="0"/>
        <v>0</v>
      </c>
      <c r="AK19" s="412">
        <f t="shared" si="0"/>
        <v>0</v>
      </c>
      <c r="AL19" s="549">
        <f t="shared" si="0"/>
        <v>0</v>
      </c>
      <c r="AM19" s="410">
        <f t="shared" si="0"/>
        <v>0</v>
      </c>
      <c r="AN19" s="412">
        <f t="shared" si="0"/>
        <v>0</v>
      </c>
      <c r="AO19" s="84"/>
      <c r="AP19" s="84"/>
      <c r="AQ19" s="84"/>
      <c r="AR19" s="84"/>
      <c r="AS19" s="84"/>
      <c r="AT19" s="84"/>
    </row>
    <row r="20" spans="1:46" s="7" customFormat="1" ht="18" customHeight="1" hidden="1">
      <c r="A20" s="505" t="s">
        <v>137</v>
      </c>
      <c r="B20" s="621"/>
      <c r="C20" s="622"/>
      <c r="D20" s="623"/>
      <c r="E20" s="555"/>
      <c r="F20" s="556"/>
      <c r="G20" s="557"/>
      <c r="H20" s="621"/>
      <c r="I20" s="622"/>
      <c r="J20" s="623"/>
      <c r="K20" s="555"/>
      <c r="L20" s="556"/>
      <c r="M20" s="557"/>
      <c r="N20" s="555"/>
      <c r="O20" s="556"/>
      <c r="P20" s="557"/>
      <c r="Q20" s="555"/>
      <c r="R20" s="556"/>
      <c r="S20" s="557"/>
      <c r="T20" s="555"/>
      <c r="U20" s="556"/>
      <c r="V20" s="557"/>
      <c r="W20" s="555"/>
      <c r="X20" s="556"/>
      <c r="Y20" s="557"/>
      <c r="Z20" s="555"/>
      <c r="AA20" s="556"/>
      <c r="AB20" s="557"/>
      <c r="AC20" s="555"/>
      <c r="AD20" s="556"/>
      <c r="AE20" s="557"/>
      <c r="AF20" s="563"/>
      <c r="AG20" s="564"/>
      <c r="AH20" s="565"/>
      <c r="AI20" s="632"/>
      <c r="AJ20" s="633"/>
      <c r="AK20" s="634"/>
      <c r="AL20" s="563"/>
      <c r="AM20" s="571"/>
      <c r="AN20" s="565"/>
      <c r="AO20" s="57"/>
      <c r="AP20" s="54"/>
      <c r="AQ20" s="54"/>
      <c r="AR20" s="54"/>
      <c r="AS20" s="54"/>
      <c r="AT20" s="55"/>
    </row>
    <row r="21" spans="1:46" s="7" customFormat="1" ht="18" customHeight="1">
      <c r="A21" s="354" t="s">
        <v>123</v>
      </c>
      <c r="B21" s="620">
        <v>11</v>
      </c>
      <c r="C21" s="624">
        <v>36</v>
      </c>
      <c r="D21" s="625">
        <v>36</v>
      </c>
      <c r="E21" s="173"/>
      <c r="F21" s="89"/>
      <c r="G21" s="300"/>
      <c r="H21" s="620">
        <v>7</v>
      </c>
      <c r="I21" s="624"/>
      <c r="J21" s="625"/>
      <c r="K21" s="173"/>
      <c r="L21" s="89"/>
      <c r="M21" s="300"/>
      <c r="N21" s="173"/>
      <c r="O21" s="89"/>
      <c r="P21" s="300"/>
      <c r="Q21" s="173"/>
      <c r="R21" s="89"/>
      <c r="S21" s="300"/>
      <c r="T21" s="173"/>
      <c r="U21" s="89"/>
      <c r="V21" s="300"/>
      <c r="W21" s="173"/>
      <c r="X21" s="89"/>
      <c r="Y21" s="300"/>
      <c r="Z21" s="173"/>
      <c r="AA21" s="89"/>
      <c r="AB21" s="300"/>
      <c r="AC21" s="173">
        <v>18</v>
      </c>
      <c r="AD21" s="89">
        <v>72</v>
      </c>
      <c r="AE21" s="300">
        <v>72</v>
      </c>
      <c r="AF21" s="173">
        <v>18</v>
      </c>
      <c r="AG21" s="95">
        <v>36</v>
      </c>
      <c r="AH21" s="158">
        <v>36</v>
      </c>
      <c r="AI21" s="173">
        <v>18</v>
      </c>
      <c r="AJ21" s="95">
        <v>36</v>
      </c>
      <c r="AK21" s="158">
        <v>36</v>
      </c>
      <c r="AL21" s="160"/>
      <c r="AM21" s="96"/>
      <c r="AN21" s="158"/>
      <c r="AO21" s="57"/>
      <c r="AP21" s="54"/>
      <c r="AQ21" s="54"/>
      <c r="AR21" s="54"/>
      <c r="AS21" s="54"/>
      <c r="AT21" s="55"/>
    </row>
    <row r="22" spans="1:46" s="7" customFormat="1" ht="18" customHeight="1">
      <c r="A22" s="351" t="s">
        <v>139</v>
      </c>
      <c r="B22" s="620">
        <v>7</v>
      </c>
      <c r="C22" s="624"/>
      <c r="D22" s="625"/>
      <c r="E22" s="173"/>
      <c r="F22" s="89"/>
      <c r="G22" s="300"/>
      <c r="H22" s="620">
        <v>10</v>
      </c>
      <c r="I22" s="624">
        <v>36</v>
      </c>
      <c r="J22" s="625">
        <v>36</v>
      </c>
      <c r="K22" s="173"/>
      <c r="L22" s="89"/>
      <c r="M22" s="300"/>
      <c r="N22" s="173"/>
      <c r="O22" s="89"/>
      <c r="P22" s="300"/>
      <c r="Q22" s="173"/>
      <c r="R22" s="89"/>
      <c r="S22" s="300"/>
      <c r="T22" s="173"/>
      <c r="U22" s="89"/>
      <c r="V22" s="300"/>
      <c r="W22" s="173"/>
      <c r="X22" s="89"/>
      <c r="Y22" s="300"/>
      <c r="Z22" s="173"/>
      <c r="AA22" s="89"/>
      <c r="AB22" s="300"/>
      <c r="AC22" s="173">
        <v>17</v>
      </c>
      <c r="AD22" s="89">
        <v>72</v>
      </c>
      <c r="AE22" s="300">
        <v>72</v>
      </c>
      <c r="AF22" s="173">
        <v>17</v>
      </c>
      <c r="AG22" s="95">
        <v>36</v>
      </c>
      <c r="AH22" s="158">
        <v>36</v>
      </c>
      <c r="AI22" s="173">
        <v>17</v>
      </c>
      <c r="AJ22" s="95">
        <v>36</v>
      </c>
      <c r="AK22" s="158">
        <v>36</v>
      </c>
      <c r="AL22" s="160"/>
      <c r="AM22" s="96"/>
      <c r="AN22" s="158"/>
      <c r="AO22" s="57"/>
      <c r="AP22" s="54"/>
      <c r="AQ22" s="54"/>
      <c r="AR22" s="54"/>
      <c r="AS22" s="54"/>
      <c r="AT22" s="55"/>
    </row>
    <row r="23" spans="1:46" s="7" customFormat="1" ht="18" customHeight="1" hidden="1">
      <c r="A23" s="351" t="s">
        <v>28</v>
      </c>
      <c r="B23" s="620"/>
      <c r="C23" s="624"/>
      <c r="D23" s="625"/>
      <c r="E23" s="173"/>
      <c r="F23" s="89"/>
      <c r="G23" s="300"/>
      <c r="H23" s="173"/>
      <c r="I23" s="89"/>
      <c r="J23" s="300"/>
      <c r="K23" s="173"/>
      <c r="L23" s="89"/>
      <c r="M23" s="300"/>
      <c r="N23" s="173"/>
      <c r="O23" s="89"/>
      <c r="P23" s="300"/>
      <c r="Q23" s="173"/>
      <c r="R23" s="89"/>
      <c r="S23" s="300"/>
      <c r="T23" s="173"/>
      <c r="U23" s="89"/>
      <c r="V23" s="300"/>
      <c r="W23" s="173"/>
      <c r="X23" s="89"/>
      <c r="Y23" s="300"/>
      <c r="Z23" s="173"/>
      <c r="AA23" s="89"/>
      <c r="AB23" s="300"/>
      <c r="AC23" s="173"/>
      <c r="AD23" s="89"/>
      <c r="AE23" s="300"/>
      <c r="AF23" s="173"/>
      <c r="AG23" s="95"/>
      <c r="AH23" s="158"/>
      <c r="AI23" s="173"/>
      <c r="AJ23" s="95"/>
      <c r="AK23" s="158"/>
      <c r="AL23" s="160"/>
      <c r="AM23" s="96"/>
      <c r="AN23" s="158"/>
      <c r="AO23" s="57"/>
      <c r="AP23" s="54"/>
      <c r="AQ23" s="54"/>
      <c r="AR23" s="54"/>
      <c r="AS23" s="54"/>
      <c r="AT23" s="55"/>
    </row>
    <row r="24" spans="1:46" s="7" customFormat="1" ht="18" customHeight="1">
      <c r="A24" s="351" t="s">
        <v>124</v>
      </c>
      <c r="B24" s="620">
        <v>1</v>
      </c>
      <c r="C24" s="624"/>
      <c r="D24" s="625"/>
      <c r="E24" s="173"/>
      <c r="F24" s="89"/>
      <c r="G24" s="300"/>
      <c r="H24" s="629">
        <v>14</v>
      </c>
      <c r="I24" s="630">
        <v>36</v>
      </c>
      <c r="J24" s="631">
        <v>36</v>
      </c>
      <c r="K24" s="173"/>
      <c r="L24" s="89"/>
      <c r="M24" s="300"/>
      <c r="N24" s="173"/>
      <c r="O24" s="89"/>
      <c r="P24" s="300"/>
      <c r="Q24" s="173"/>
      <c r="R24" s="89"/>
      <c r="S24" s="300"/>
      <c r="T24" s="173"/>
      <c r="U24" s="89"/>
      <c r="V24" s="300"/>
      <c r="W24" s="173"/>
      <c r="X24" s="89"/>
      <c r="Y24" s="300"/>
      <c r="Z24" s="173"/>
      <c r="AA24" s="89"/>
      <c r="AB24" s="300"/>
      <c r="AC24" s="173">
        <v>15</v>
      </c>
      <c r="AD24" s="89">
        <v>72</v>
      </c>
      <c r="AE24" s="300">
        <v>72</v>
      </c>
      <c r="AF24" s="173">
        <v>15</v>
      </c>
      <c r="AG24" s="95">
        <v>36</v>
      </c>
      <c r="AH24" s="158">
        <v>36</v>
      </c>
      <c r="AI24" s="173">
        <v>15</v>
      </c>
      <c r="AJ24" s="95">
        <v>36</v>
      </c>
      <c r="AK24" s="158">
        <v>36</v>
      </c>
      <c r="AL24" s="160"/>
      <c r="AM24" s="96"/>
      <c r="AN24" s="158"/>
      <c r="AO24" s="57"/>
      <c r="AP24" s="54"/>
      <c r="AQ24" s="54"/>
      <c r="AR24" s="54"/>
      <c r="AS24" s="54"/>
      <c r="AT24" s="55"/>
    </row>
    <row r="25" spans="1:46" s="7" customFormat="1" ht="18" customHeight="1">
      <c r="A25" s="351" t="s">
        <v>140</v>
      </c>
      <c r="B25" s="620">
        <v>2</v>
      </c>
      <c r="C25" s="624"/>
      <c r="D25" s="625"/>
      <c r="E25" s="173"/>
      <c r="F25" s="89"/>
      <c r="G25" s="300"/>
      <c r="H25" s="629">
        <v>12</v>
      </c>
      <c r="I25" s="630"/>
      <c r="J25" s="631"/>
      <c r="K25" s="173"/>
      <c r="L25" s="89"/>
      <c r="M25" s="300"/>
      <c r="N25" s="173"/>
      <c r="O25" s="89"/>
      <c r="P25" s="300"/>
      <c r="Q25" s="173"/>
      <c r="R25" s="89"/>
      <c r="S25" s="300"/>
      <c r="T25" s="173"/>
      <c r="U25" s="89"/>
      <c r="V25" s="300"/>
      <c r="W25" s="173"/>
      <c r="X25" s="89"/>
      <c r="Y25" s="300"/>
      <c r="Z25" s="173"/>
      <c r="AA25" s="89"/>
      <c r="AB25" s="300"/>
      <c r="AC25" s="173">
        <v>14</v>
      </c>
      <c r="AD25" s="89">
        <v>72</v>
      </c>
      <c r="AE25" s="300">
        <v>72</v>
      </c>
      <c r="AF25" s="173">
        <v>14</v>
      </c>
      <c r="AG25" s="95">
        <v>36</v>
      </c>
      <c r="AH25" s="158">
        <v>36</v>
      </c>
      <c r="AI25" s="173">
        <v>14</v>
      </c>
      <c r="AJ25" s="95">
        <v>36</v>
      </c>
      <c r="AK25" s="158">
        <v>36</v>
      </c>
      <c r="AL25" s="160"/>
      <c r="AM25" s="96"/>
      <c r="AN25" s="158"/>
      <c r="AO25" s="57"/>
      <c r="AP25" s="54"/>
      <c r="AQ25" s="54"/>
      <c r="AR25" s="54"/>
      <c r="AS25" s="54"/>
      <c r="AT25" s="55"/>
    </row>
    <row r="26" spans="1:46" s="7" customFormat="1" ht="18" customHeight="1" hidden="1">
      <c r="A26" s="351" t="s">
        <v>31</v>
      </c>
      <c r="B26" s="173"/>
      <c r="C26" s="89"/>
      <c r="D26" s="300"/>
      <c r="E26" s="173"/>
      <c r="F26" s="89"/>
      <c r="G26" s="300"/>
      <c r="H26" s="173"/>
      <c r="I26" s="89"/>
      <c r="J26" s="300"/>
      <c r="K26" s="173"/>
      <c r="L26" s="89"/>
      <c r="M26" s="300"/>
      <c r="N26" s="173"/>
      <c r="O26" s="89"/>
      <c r="P26" s="300"/>
      <c r="Q26" s="173"/>
      <c r="R26" s="89"/>
      <c r="S26" s="300"/>
      <c r="T26" s="173"/>
      <c r="U26" s="89"/>
      <c r="V26" s="300"/>
      <c r="W26" s="173"/>
      <c r="X26" s="89"/>
      <c r="Y26" s="300"/>
      <c r="Z26" s="173"/>
      <c r="AA26" s="89"/>
      <c r="AB26" s="300"/>
      <c r="AC26" s="173"/>
      <c r="AD26" s="89"/>
      <c r="AE26" s="300"/>
      <c r="AF26" s="173"/>
      <c r="AG26" s="95"/>
      <c r="AH26" s="158"/>
      <c r="AI26" s="173"/>
      <c r="AJ26" s="95"/>
      <c r="AK26" s="158"/>
      <c r="AL26" s="160"/>
      <c r="AM26" s="96"/>
      <c r="AN26" s="158"/>
      <c r="AO26" s="57"/>
      <c r="AP26" s="54"/>
      <c r="AQ26" s="54"/>
      <c r="AR26" s="54"/>
      <c r="AS26" s="54"/>
      <c r="AT26" s="55"/>
    </row>
    <row r="27" spans="1:46" s="7" customFormat="1" ht="18" customHeight="1">
      <c r="A27" s="351" t="s">
        <v>125</v>
      </c>
      <c r="B27" s="629">
        <v>7</v>
      </c>
      <c r="C27" s="630"/>
      <c r="D27" s="631"/>
      <c r="E27" s="173"/>
      <c r="F27" s="89"/>
      <c r="G27" s="300"/>
      <c r="H27" s="645">
        <v>8</v>
      </c>
      <c r="I27" s="646">
        <v>36</v>
      </c>
      <c r="J27" s="647">
        <v>36</v>
      </c>
      <c r="K27" s="173"/>
      <c r="L27" s="89"/>
      <c r="M27" s="300"/>
      <c r="N27" s="173"/>
      <c r="O27" s="89"/>
      <c r="P27" s="300"/>
      <c r="Q27" s="173"/>
      <c r="R27" s="89"/>
      <c r="S27" s="300"/>
      <c r="T27" s="173"/>
      <c r="U27" s="89"/>
      <c r="V27" s="300"/>
      <c r="W27" s="173"/>
      <c r="X27" s="89"/>
      <c r="Y27" s="300"/>
      <c r="Z27" s="173"/>
      <c r="AA27" s="89"/>
      <c r="AB27" s="300"/>
      <c r="AC27" s="173">
        <v>15</v>
      </c>
      <c r="AD27" s="89">
        <v>72</v>
      </c>
      <c r="AE27" s="300">
        <v>72</v>
      </c>
      <c r="AF27" s="173">
        <v>15</v>
      </c>
      <c r="AG27" s="95">
        <v>36</v>
      </c>
      <c r="AH27" s="158">
        <v>36</v>
      </c>
      <c r="AI27" s="173">
        <v>15</v>
      </c>
      <c r="AJ27" s="95">
        <v>36</v>
      </c>
      <c r="AK27" s="158">
        <v>36</v>
      </c>
      <c r="AL27" s="160"/>
      <c r="AM27" s="96"/>
      <c r="AN27" s="158"/>
      <c r="AO27" s="57"/>
      <c r="AP27" s="54"/>
      <c r="AQ27" s="54"/>
      <c r="AR27" s="54"/>
      <c r="AS27" s="54"/>
      <c r="AT27" s="55"/>
    </row>
    <row r="28" spans="1:46" s="7" customFormat="1" ht="18" customHeight="1">
      <c r="A28" s="351" t="s">
        <v>126</v>
      </c>
      <c r="B28" s="629">
        <v>9</v>
      </c>
      <c r="C28" s="630"/>
      <c r="D28" s="631"/>
      <c r="E28" s="173"/>
      <c r="F28" s="89"/>
      <c r="G28" s="300"/>
      <c r="H28" s="645">
        <v>5</v>
      </c>
      <c r="I28" s="646"/>
      <c r="J28" s="647"/>
      <c r="K28" s="173"/>
      <c r="L28" s="89"/>
      <c r="M28" s="300"/>
      <c r="N28" s="173"/>
      <c r="O28" s="89"/>
      <c r="P28" s="300"/>
      <c r="Q28" s="173"/>
      <c r="R28" s="89"/>
      <c r="S28" s="300"/>
      <c r="T28" s="173"/>
      <c r="U28" s="89"/>
      <c r="V28" s="300"/>
      <c r="W28" s="173"/>
      <c r="X28" s="89"/>
      <c r="Y28" s="300"/>
      <c r="Z28" s="173"/>
      <c r="AA28" s="89"/>
      <c r="AB28" s="300"/>
      <c r="AC28" s="173">
        <v>14</v>
      </c>
      <c r="AD28" s="89">
        <v>72</v>
      </c>
      <c r="AE28" s="300">
        <v>72</v>
      </c>
      <c r="AF28" s="173">
        <v>14</v>
      </c>
      <c r="AG28" s="95">
        <v>36</v>
      </c>
      <c r="AH28" s="158">
        <v>36</v>
      </c>
      <c r="AI28" s="173">
        <v>14</v>
      </c>
      <c r="AJ28" s="95">
        <v>36</v>
      </c>
      <c r="AK28" s="158">
        <v>36</v>
      </c>
      <c r="AL28" s="160"/>
      <c r="AM28" s="96"/>
      <c r="AN28" s="158"/>
      <c r="AO28" s="57"/>
      <c r="AP28" s="54"/>
      <c r="AQ28" s="54"/>
      <c r="AR28" s="54"/>
      <c r="AS28" s="54"/>
      <c r="AT28" s="55"/>
    </row>
    <row r="29" spans="1:46" s="7" customFormat="1" ht="18" customHeight="1" hidden="1">
      <c r="A29" s="351" t="s">
        <v>78</v>
      </c>
      <c r="B29" s="629"/>
      <c r="C29" s="630"/>
      <c r="D29" s="631"/>
      <c r="E29" s="173"/>
      <c r="F29" s="89"/>
      <c r="G29" s="300"/>
      <c r="H29" s="173"/>
      <c r="I29" s="89"/>
      <c r="J29" s="300"/>
      <c r="K29" s="173"/>
      <c r="L29" s="89"/>
      <c r="M29" s="300"/>
      <c r="N29" s="173"/>
      <c r="O29" s="89"/>
      <c r="P29" s="300"/>
      <c r="Q29" s="173"/>
      <c r="R29" s="89"/>
      <c r="S29" s="300"/>
      <c r="T29" s="173"/>
      <c r="U29" s="89"/>
      <c r="V29" s="300"/>
      <c r="W29" s="173"/>
      <c r="X29" s="89"/>
      <c r="Y29" s="300"/>
      <c r="Z29" s="173"/>
      <c r="AA29" s="89"/>
      <c r="AB29" s="300"/>
      <c r="AC29" s="173"/>
      <c r="AD29" s="89"/>
      <c r="AE29" s="300"/>
      <c r="AF29" s="173"/>
      <c r="AG29" s="95"/>
      <c r="AH29" s="158"/>
      <c r="AI29" s="173"/>
      <c r="AJ29" s="95"/>
      <c r="AK29" s="158"/>
      <c r="AL29" s="160"/>
      <c r="AM29" s="96"/>
      <c r="AN29" s="158"/>
      <c r="AO29" s="57"/>
      <c r="AP29" s="54"/>
      <c r="AQ29" s="54"/>
      <c r="AR29" s="54"/>
      <c r="AS29" s="54"/>
      <c r="AT29" s="55"/>
    </row>
    <row r="30" spans="1:46" s="7" customFormat="1" ht="18" customHeight="1" thickBot="1">
      <c r="A30" s="351" t="s">
        <v>127</v>
      </c>
      <c r="B30" s="629">
        <v>5</v>
      </c>
      <c r="C30" s="630">
        <v>34</v>
      </c>
      <c r="D30" s="631">
        <v>35</v>
      </c>
      <c r="E30" s="173"/>
      <c r="F30" s="89"/>
      <c r="G30" s="300"/>
      <c r="H30" s="173">
        <v>18</v>
      </c>
      <c r="I30" s="89">
        <v>34</v>
      </c>
      <c r="J30" s="300">
        <v>34</v>
      </c>
      <c r="K30" s="173"/>
      <c r="L30" s="89"/>
      <c r="M30" s="300"/>
      <c r="N30" s="173"/>
      <c r="O30" s="89"/>
      <c r="P30" s="300"/>
      <c r="Q30" s="173"/>
      <c r="R30" s="89"/>
      <c r="S30" s="300"/>
      <c r="T30" s="173"/>
      <c r="U30" s="89"/>
      <c r="V30" s="300"/>
      <c r="W30" s="173"/>
      <c r="X30" s="89"/>
      <c r="Y30" s="300"/>
      <c r="Z30" s="173"/>
      <c r="AA30" s="89"/>
      <c r="AB30" s="300"/>
      <c r="AC30" s="173">
        <v>23</v>
      </c>
      <c r="AD30" s="89">
        <v>68</v>
      </c>
      <c r="AE30" s="300">
        <v>68</v>
      </c>
      <c r="AF30" s="173">
        <v>23</v>
      </c>
      <c r="AG30" s="95">
        <v>34</v>
      </c>
      <c r="AH30" s="158">
        <v>34</v>
      </c>
      <c r="AI30" s="173">
        <v>23</v>
      </c>
      <c r="AJ30" s="95">
        <v>34</v>
      </c>
      <c r="AK30" s="158">
        <v>34</v>
      </c>
      <c r="AL30" s="160"/>
      <c r="AM30" s="96"/>
      <c r="AN30" s="158"/>
      <c r="AO30" s="57"/>
      <c r="AP30" s="54"/>
      <c r="AQ30" s="54"/>
      <c r="AR30" s="54"/>
      <c r="AS30" s="54"/>
      <c r="AT30" s="55"/>
    </row>
    <row r="31" spans="1:46" s="7" customFormat="1" ht="18" customHeight="1" hidden="1" thickBot="1">
      <c r="A31" s="351" t="s">
        <v>141</v>
      </c>
      <c r="B31" s="639"/>
      <c r="C31" s="640"/>
      <c r="D31" s="641"/>
      <c r="E31" s="174"/>
      <c r="F31" s="90"/>
      <c r="G31" s="301"/>
      <c r="H31" s="639"/>
      <c r="I31" s="640"/>
      <c r="J31" s="641"/>
      <c r="K31" s="174"/>
      <c r="L31" s="90"/>
      <c r="M31" s="301"/>
      <c r="N31" s="174"/>
      <c r="O31" s="90"/>
      <c r="P31" s="301"/>
      <c r="Q31" s="174"/>
      <c r="R31" s="90"/>
      <c r="S31" s="301"/>
      <c r="T31" s="174"/>
      <c r="U31" s="90"/>
      <c r="V31" s="301"/>
      <c r="W31" s="174"/>
      <c r="X31" s="90"/>
      <c r="Y31" s="301"/>
      <c r="Z31" s="174"/>
      <c r="AA31" s="90"/>
      <c r="AB31" s="301"/>
      <c r="AC31" s="174"/>
      <c r="AD31" s="90"/>
      <c r="AE31" s="301"/>
      <c r="AF31" s="619"/>
      <c r="AG31" s="98"/>
      <c r="AH31" s="159"/>
      <c r="AI31" s="619"/>
      <c r="AJ31" s="98"/>
      <c r="AK31" s="159"/>
      <c r="AL31" s="619"/>
      <c r="AM31" s="97"/>
      <c r="AN31" s="159"/>
      <c r="AO31" s="57"/>
      <c r="AP31" s="54"/>
      <c r="AQ31" s="54"/>
      <c r="AR31" s="54"/>
      <c r="AS31" s="54"/>
      <c r="AT31" s="55"/>
    </row>
    <row r="32" spans="1:46" s="7" customFormat="1" ht="18" customHeight="1" hidden="1" thickBot="1">
      <c r="A32" s="352" t="s">
        <v>87</v>
      </c>
      <c r="B32" s="550"/>
      <c r="C32" s="551"/>
      <c r="D32" s="552"/>
      <c r="E32" s="550"/>
      <c r="F32" s="551"/>
      <c r="G32" s="552"/>
      <c r="H32" s="550"/>
      <c r="I32" s="551"/>
      <c r="J32" s="552"/>
      <c r="K32" s="550"/>
      <c r="L32" s="551"/>
      <c r="M32" s="552"/>
      <c r="N32" s="550"/>
      <c r="O32" s="551"/>
      <c r="P32" s="552"/>
      <c r="Q32" s="550"/>
      <c r="R32" s="551"/>
      <c r="S32" s="552"/>
      <c r="T32" s="550"/>
      <c r="U32" s="551"/>
      <c r="V32" s="552"/>
      <c r="W32" s="550"/>
      <c r="X32" s="551"/>
      <c r="Y32" s="552"/>
      <c r="Z32" s="550"/>
      <c r="AA32" s="551"/>
      <c r="AB32" s="552"/>
      <c r="AC32" s="550"/>
      <c r="AD32" s="551"/>
      <c r="AE32" s="552"/>
      <c r="AF32" s="566"/>
      <c r="AG32" s="567"/>
      <c r="AH32" s="568"/>
      <c r="AI32" s="566"/>
      <c r="AJ32" s="567"/>
      <c r="AK32" s="568"/>
      <c r="AL32" s="566"/>
      <c r="AM32" s="572"/>
      <c r="AN32" s="568"/>
      <c r="AO32" s="57"/>
      <c r="AP32" s="54"/>
      <c r="AQ32" s="54"/>
      <c r="AR32" s="54"/>
      <c r="AS32" s="54"/>
      <c r="AT32" s="55"/>
    </row>
    <row r="33" spans="1:46" s="152" customFormat="1" ht="18" customHeight="1" thickBot="1">
      <c r="A33" s="420" t="s">
        <v>36</v>
      </c>
      <c r="B33" s="549">
        <f>SUM(B20:B32)</f>
        <v>42</v>
      </c>
      <c r="C33" s="410">
        <f aca="true" t="shared" si="2" ref="C33:AN33">SUM(C20:C32)</f>
        <v>70</v>
      </c>
      <c r="D33" s="412">
        <f t="shared" si="2"/>
        <v>71</v>
      </c>
      <c r="E33" s="549">
        <f>SUM(E20:E32)</f>
        <v>0</v>
      </c>
      <c r="F33" s="410">
        <f>SUM(F20:F32)</f>
        <v>0</v>
      </c>
      <c r="G33" s="412">
        <f>SUM(G20:G32)</f>
        <v>0</v>
      </c>
      <c r="H33" s="549">
        <f t="shared" si="2"/>
        <v>74</v>
      </c>
      <c r="I33" s="410">
        <f t="shared" si="2"/>
        <v>142</v>
      </c>
      <c r="J33" s="412">
        <f t="shared" si="2"/>
        <v>142</v>
      </c>
      <c r="K33" s="549">
        <f t="shared" si="2"/>
        <v>0</v>
      </c>
      <c r="L33" s="410">
        <f t="shared" si="2"/>
        <v>0</v>
      </c>
      <c r="M33" s="412">
        <f t="shared" si="2"/>
        <v>0</v>
      </c>
      <c r="N33" s="549">
        <f t="shared" si="2"/>
        <v>0</v>
      </c>
      <c r="O33" s="410">
        <f t="shared" si="2"/>
        <v>0</v>
      </c>
      <c r="P33" s="412">
        <f t="shared" si="2"/>
        <v>0</v>
      </c>
      <c r="Q33" s="549">
        <f>SUM(Q20:Q32)</f>
        <v>0</v>
      </c>
      <c r="R33" s="410">
        <f>SUM(R20:R32)</f>
        <v>0</v>
      </c>
      <c r="S33" s="412">
        <f>SUM(S20:S32)</f>
        <v>0</v>
      </c>
      <c r="T33" s="549">
        <f t="shared" si="2"/>
        <v>0</v>
      </c>
      <c r="U33" s="410">
        <f t="shared" si="2"/>
        <v>0</v>
      </c>
      <c r="V33" s="412">
        <f t="shared" si="2"/>
        <v>0</v>
      </c>
      <c r="W33" s="549">
        <f aca="true" t="shared" si="3" ref="W33:AB33">SUM(W20:W32)</f>
        <v>0</v>
      </c>
      <c r="X33" s="410">
        <f t="shared" si="3"/>
        <v>0</v>
      </c>
      <c r="Y33" s="412">
        <f t="shared" si="3"/>
        <v>0</v>
      </c>
      <c r="Z33" s="549">
        <f t="shared" si="3"/>
        <v>0</v>
      </c>
      <c r="AA33" s="410">
        <f t="shared" si="3"/>
        <v>0</v>
      </c>
      <c r="AB33" s="412">
        <f t="shared" si="3"/>
        <v>0</v>
      </c>
      <c r="AC33" s="549">
        <f t="shared" si="2"/>
        <v>116</v>
      </c>
      <c r="AD33" s="410">
        <f t="shared" si="2"/>
        <v>500</v>
      </c>
      <c r="AE33" s="412">
        <f t="shared" si="2"/>
        <v>500</v>
      </c>
      <c r="AF33" s="549">
        <f t="shared" si="2"/>
        <v>116</v>
      </c>
      <c r="AG33" s="410">
        <f t="shared" si="2"/>
        <v>250</v>
      </c>
      <c r="AH33" s="412">
        <f t="shared" si="2"/>
        <v>250</v>
      </c>
      <c r="AI33" s="549">
        <f t="shared" si="2"/>
        <v>116</v>
      </c>
      <c r="AJ33" s="410">
        <f t="shared" si="2"/>
        <v>250</v>
      </c>
      <c r="AK33" s="412">
        <f t="shared" si="2"/>
        <v>250</v>
      </c>
      <c r="AL33" s="549">
        <f t="shared" si="2"/>
        <v>0</v>
      </c>
      <c r="AM33" s="410">
        <f t="shared" si="2"/>
        <v>0</v>
      </c>
      <c r="AN33" s="412">
        <f t="shared" si="2"/>
        <v>0</v>
      </c>
      <c r="AO33" s="84"/>
      <c r="AP33" s="84"/>
      <c r="AQ33" s="84"/>
      <c r="AR33" s="84"/>
      <c r="AS33" s="84"/>
      <c r="AT33" s="84"/>
    </row>
    <row r="34" spans="1:46" s="153" customFormat="1" ht="18" customHeight="1" thickBot="1">
      <c r="A34" s="413" t="s">
        <v>37</v>
      </c>
      <c r="B34" s="558">
        <f>B19+B33</f>
        <v>93</v>
      </c>
      <c r="C34" s="559">
        <f aca="true" t="shared" si="4" ref="C34:AN34">C19+C33</f>
        <v>178</v>
      </c>
      <c r="D34" s="560">
        <f t="shared" si="4"/>
        <v>179</v>
      </c>
      <c r="E34" s="558">
        <f>E19+E33</f>
        <v>0</v>
      </c>
      <c r="F34" s="559">
        <f>F19+F33</f>
        <v>0</v>
      </c>
      <c r="G34" s="560">
        <f>G19+G33</f>
        <v>0</v>
      </c>
      <c r="H34" s="558">
        <f t="shared" si="4"/>
        <v>129</v>
      </c>
      <c r="I34" s="559">
        <f t="shared" si="4"/>
        <v>286</v>
      </c>
      <c r="J34" s="560">
        <f t="shared" si="4"/>
        <v>286</v>
      </c>
      <c r="K34" s="558">
        <f t="shared" si="4"/>
        <v>45</v>
      </c>
      <c r="L34" s="559">
        <f t="shared" si="4"/>
        <v>72</v>
      </c>
      <c r="M34" s="560">
        <f t="shared" si="4"/>
        <v>72</v>
      </c>
      <c r="N34" s="558">
        <f t="shared" si="4"/>
        <v>0</v>
      </c>
      <c r="O34" s="559">
        <f t="shared" si="4"/>
        <v>0</v>
      </c>
      <c r="P34" s="560">
        <f t="shared" si="4"/>
        <v>0</v>
      </c>
      <c r="Q34" s="558">
        <f>Q19+Q33</f>
        <v>32</v>
      </c>
      <c r="R34" s="559">
        <f>R19+R33</f>
        <v>72</v>
      </c>
      <c r="S34" s="560">
        <f>S19+S33</f>
        <v>72</v>
      </c>
      <c r="T34" s="558">
        <f t="shared" si="4"/>
        <v>0</v>
      </c>
      <c r="U34" s="559">
        <f t="shared" si="4"/>
        <v>0</v>
      </c>
      <c r="V34" s="560">
        <f t="shared" si="4"/>
        <v>0</v>
      </c>
      <c r="W34" s="558">
        <f aca="true" t="shared" si="5" ref="W34:AB34">W19+W33</f>
        <v>0</v>
      </c>
      <c r="X34" s="559">
        <f t="shared" si="5"/>
        <v>0</v>
      </c>
      <c r="Y34" s="560">
        <f t="shared" si="5"/>
        <v>0</v>
      </c>
      <c r="Z34" s="558">
        <f t="shared" si="5"/>
        <v>29</v>
      </c>
      <c r="AA34" s="559">
        <f t="shared" si="5"/>
        <v>72</v>
      </c>
      <c r="AB34" s="560">
        <f t="shared" si="5"/>
        <v>72</v>
      </c>
      <c r="AC34" s="558">
        <f t="shared" si="4"/>
        <v>116</v>
      </c>
      <c r="AD34" s="559">
        <f t="shared" si="4"/>
        <v>500</v>
      </c>
      <c r="AE34" s="560">
        <f t="shared" si="4"/>
        <v>500</v>
      </c>
      <c r="AF34" s="558">
        <f t="shared" si="4"/>
        <v>116</v>
      </c>
      <c r="AG34" s="559">
        <f t="shared" si="4"/>
        <v>250</v>
      </c>
      <c r="AH34" s="560">
        <f t="shared" si="4"/>
        <v>250</v>
      </c>
      <c r="AI34" s="558">
        <f t="shared" si="4"/>
        <v>116</v>
      </c>
      <c r="AJ34" s="559">
        <f t="shared" si="4"/>
        <v>250</v>
      </c>
      <c r="AK34" s="560">
        <f t="shared" si="4"/>
        <v>250</v>
      </c>
      <c r="AL34" s="558">
        <f t="shared" si="4"/>
        <v>0</v>
      </c>
      <c r="AM34" s="559">
        <f t="shared" si="4"/>
        <v>0</v>
      </c>
      <c r="AN34" s="560">
        <f t="shared" si="4"/>
        <v>0</v>
      </c>
      <c r="AO34" s="83"/>
      <c r="AP34" s="83"/>
      <c r="AQ34" s="83"/>
      <c r="AR34" s="83"/>
      <c r="AS34" s="83"/>
      <c r="AT34" s="83"/>
    </row>
    <row r="35" spans="41:46" ht="15.75">
      <c r="AO35" s="48"/>
      <c r="AP35" s="48"/>
      <c r="AQ35" s="48"/>
      <c r="AR35" s="48"/>
      <c r="AS35" s="48"/>
      <c r="AT35" s="48"/>
    </row>
    <row r="36" ht="15.75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</sheetData>
  <sheetProtection selectLockedCells="1"/>
  <mergeCells count="16">
    <mergeCell ref="A3:AK3"/>
    <mergeCell ref="AF4:AH4"/>
    <mergeCell ref="AI4:AK4"/>
    <mergeCell ref="W4:Y4"/>
    <mergeCell ref="Z4:AB4"/>
    <mergeCell ref="E4:G4"/>
    <mergeCell ref="AL4:AN4"/>
    <mergeCell ref="A1:AN1"/>
    <mergeCell ref="A2:AN2"/>
    <mergeCell ref="B4:D4"/>
    <mergeCell ref="H4:J4"/>
    <mergeCell ref="K4:M4"/>
    <mergeCell ref="N4:P4"/>
    <mergeCell ref="T4:V4"/>
    <mergeCell ref="AC4:AE4"/>
    <mergeCell ref="Q4:S4"/>
  </mergeCells>
  <printOptions horizontalCentered="1" verticalCentered="1"/>
  <pageMargins left="0.35433070866141736" right="0.35433070866141736" top="0.2755905511811024" bottom="0.2362204724409449" header="0.31496062992125984" footer="0.275590551181102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V34"/>
  <sheetViews>
    <sheetView zoomScale="115" zoomScaleNormal="115" zoomScaleSheetLayoutView="100" zoomScalePageLayoutView="0" workbookViewId="0" topLeftCell="A1">
      <selection activeCell="H30" sqref="H30"/>
    </sheetView>
  </sheetViews>
  <sheetFormatPr defaultColWidth="0" defaultRowHeight="15.75" customHeight="1" zeroHeight="1"/>
  <cols>
    <col min="1" max="1" width="8.09765625" style="49" customWidth="1"/>
    <col min="2" max="7" width="5.19921875" style="49" customWidth="1"/>
    <col min="8" max="8" width="5.69921875" style="49" bestFit="1" customWidth="1"/>
    <col min="9" max="23" width="5.19921875" style="49" customWidth="1"/>
    <col min="24" max="16384" width="5.19921875" style="49" hidden="1" customWidth="1"/>
  </cols>
  <sheetData>
    <row r="1" spans="1:22" ht="15.75">
      <c r="A1" s="684" t="s">
        <v>170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</row>
    <row r="2" spans="1:22" ht="15.75">
      <c r="A2" s="684" t="s">
        <v>98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</row>
    <row r="3" spans="1:22" ht="16.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5" customFormat="1" ht="15.75">
      <c r="A4" s="345"/>
      <c r="B4" s="682" t="s">
        <v>1</v>
      </c>
      <c r="C4" s="682"/>
      <c r="D4" s="682"/>
      <c r="E4" s="682"/>
      <c r="F4" s="682"/>
      <c r="G4" s="681" t="s">
        <v>2</v>
      </c>
      <c r="H4" s="682"/>
      <c r="I4" s="682"/>
      <c r="J4" s="682"/>
      <c r="K4" s="682"/>
      <c r="L4" s="682"/>
      <c r="M4" s="682"/>
      <c r="N4" s="682"/>
      <c r="O4" s="682"/>
      <c r="P4" s="682"/>
      <c r="Q4" s="685"/>
      <c r="R4" s="685"/>
      <c r="S4" s="685"/>
      <c r="T4" s="685"/>
      <c r="U4" s="720"/>
      <c r="V4" s="468" t="s">
        <v>38</v>
      </c>
    </row>
    <row r="5" spans="1:22" s="6" customFormat="1" ht="60.75">
      <c r="A5" s="436" t="s">
        <v>3</v>
      </c>
      <c r="B5" s="147" t="s">
        <v>39</v>
      </c>
      <c r="C5" s="138" t="s">
        <v>4</v>
      </c>
      <c r="D5" s="138" t="s">
        <v>5</v>
      </c>
      <c r="E5" s="138" t="s">
        <v>6</v>
      </c>
      <c r="F5" s="310" t="s">
        <v>7</v>
      </c>
      <c r="G5" s="298" t="s">
        <v>8</v>
      </c>
      <c r="H5" s="139" t="s">
        <v>9</v>
      </c>
      <c r="I5" s="138" t="s">
        <v>10</v>
      </c>
      <c r="J5" s="139" t="s">
        <v>9</v>
      </c>
      <c r="K5" s="138" t="s">
        <v>11</v>
      </c>
      <c r="L5" s="139" t="s">
        <v>9</v>
      </c>
      <c r="M5" s="138" t="s">
        <v>12</v>
      </c>
      <c r="N5" s="139" t="s">
        <v>9</v>
      </c>
      <c r="O5" s="138" t="s">
        <v>13</v>
      </c>
      <c r="P5" s="342" t="s">
        <v>9</v>
      </c>
      <c r="Q5" s="298" t="s">
        <v>76</v>
      </c>
      <c r="R5" s="299" t="s">
        <v>9</v>
      </c>
      <c r="S5" s="298" t="s">
        <v>77</v>
      </c>
      <c r="T5" s="299" t="s">
        <v>9</v>
      </c>
      <c r="U5" s="473"/>
      <c r="V5" s="469"/>
    </row>
    <row r="6" spans="1:22" s="7" customFormat="1" ht="18" customHeight="1" hidden="1">
      <c r="A6" s="349" t="s">
        <v>162</v>
      </c>
      <c r="B6" s="93"/>
      <c r="C6" s="89"/>
      <c r="D6" s="89"/>
      <c r="E6" s="89"/>
      <c r="F6" s="437"/>
      <c r="G6" s="173"/>
      <c r="H6" s="144" t="e">
        <f>IF(G6/B6&gt;0,G6/B6,"")</f>
        <v>#DIV/0!</v>
      </c>
      <c r="I6" s="89"/>
      <c r="J6" s="141" t="e">
        <f>IF(I6/B6&gt;0,I6/B6,"")</f>
        <v>#DIV/0!</v>
      </c>
      <c r="K6" s="89"/>
      <c r="L6" s="141" t="e">
        <f>IF(K6/B6&gt;0,K6/B6,"")</f>
        <v>#DIV/0!</v>
      </c>
      <c r="M6" s="89"/>
      <c r="N6" s="141" t="e">
        <f>IF(M6/B6&gt;0,M6/B6,"")</f>
        <v>#DIV/0!</v>
      </c>
      <c r="O6" s="89"/>
      <c r="P6" s="311" t="e">
        <f>IF(O6/B6&gt;0,O6/B6,"")</f>
        <v>#DIV/0!</v>
      </c>
      <c r="Q6" s="173"/>
      <c r="R6" s="316" t="e">
        <f>IF(Q6/B6&gt;0,Q6/B6,"")</f>
        <v>#DIV/0!</v>
      </c>
      <c r="S6" s="173"/>
      <c r="T6" s="316" t="e">
        <f aca="true" t="shared" si="0" ref="T6:T34">IF(S6/B6&gt;0,S6/B6,"")</f>
        <v>#DIV/0!</v>
      </c>
      <c r="U6" s="477"/>
      <c r="V6" s="470"/>
    </row>
    <row r="7" spans="1:22" s="7" customFormat="1" ht="18" customHeight="1">
      <c r="A7" s="351" t="s">
        <v>128</v>
      </c>
      <c r="B7" s="93">
        <v>17</v>
      </c>
      <c r="C7" s="89"/>
      <c r="D7" s="89"/>
      <c r="E7" s="89"/>
      <c r="F7" s="437"/>
      <c r="G7" s="173">
        <v>17</v>
      </c>
      <c r="H7" s="144">
        <f aca="true" t="shared" si="1" ref="H7:H34">IF(G7/B7&gt;0,G7/B7,"")</f>
        <v>1</v>
      </c>
      <c r="I7" s="89"/>
      <c r="J7" s="141">
        <f aca="true" t="shared" si="2" ref="J7:J34">IF(I7/B7&gt;0,I7/B7,"")</f>
      </c>
      <c r="K7" s="89"/>
      <c r="L7" s="141">
        <f aca="true" t="shared" si="3" ref="L7:L34">IF(K7/B7&gt;0,K7/B7,"")</f>
      </c>
      <c r="M7" s="89"/>
      <c r="N7" s="141">
        <f>IF(M7/B7&gt;0,M7/B7,"")</f>
      </c>
      <c r="O7" s="89"/>
      <c r="P7" s="311">
        <f aca="true" t="shared" si="4" ref="P7:P34">IF(O7/B7&gt;0,O7/B7,"")</f>
      </c>
      <c r="Q7" s="173"/>
      <c r="R7" s="316">
        <f aca="true" t="shared" si="5" ref="R7:R34">IF(Q7/B7&gt;0,Q7/B7,"")</f>
      </c>
      <c r="S7" s="173">
        <v>17</v>
      </c>
      <c r="T7" s="316">
        <f t="shared" si="0"/>
        <v>1</v>
      </c>
      <c r="U7" s="477"/>
      <c r="V7" s="470"/>
    </row>
    <row r="8" spans="1:22" s="7" customFormat="1" ht="18" customHeight="1" hidden="1">
      <c r="A8" s="351" t="s">
        <v>16</v>
      </c>
      <c r="B8" s="93"/>
      <c r="C8" s="89"/>
      <c r="D8" s="89"/>
      <c r="E8" s="89"/>
      <c r="F8" s="437"/>
      <c r="G8" s="173"/>
      <c r="H8" s="144" t="e">
        <f t="shared" si="1"/>
        <v>#DIV/0!</v>
      </c>
      <c r="I8" s="89"/>
      <c r="J8" s="141" t="e">
        <f t="shared" si="2"/>
        <v>#DIV/0!</v>
      </c>
      <c r="K8" s="89"/>
      <c r="L8" s="141" t="e">
        <f t="shared" si="3"/>
        <v>#DIV/0!</v>
      </c>
      <c r="M8" s="89"/>
      <c r="N8" s="141" t="e">
        <f>IF(M8/B8&gt;0,M8/B8,"")</f>
        <v>#DIV/0!</v>
      </c>
      <c r="O8" s="89"/>
      <c r="P8" s="311" t="e">
        <f t="shared" si="4"/>
        <v>#DIV/0!</v>
      </c>
      <c r="Q8" s="173"/>
      <c r="R8" s="316" t="e">
        <f t="shared" si="5"/>
        <v>#DIV/0!</v>
      </c>
      <c r="S8" s="173"/>
      <c r="T8" s="316" t="e">
        <f t="shared" si="0"/>
        <v>#DIV/0!</v>
      </c>
      <c r="U8" s="477"/>
      <c r="V8" s="470"/>
    </row>
    <row r="9" spans="1:22" s="7" customFormat="1" ht="18" customHeight="1" hidden="1">
      <c r="A9" s="351" t="s">
        <v>85</v>
      </c>
      <c r="B9" s="93"/>
      <c r="C9" s="89"/>
      <c r="D9" s="89"/>
      <c r="E9" s="89"/>
      <c r="F9" s="437"/>
      <c r="G9" s="173"/>
      <c r="H9" s="144" t="e">
        <f t="shared" si="1"/>
        <v>#DIV/0!</v>
      </c>
      <c r="I9" s="89"/>
      <c r="J9" s="141" t="e">
        <f t="shared" si="2"/>
        <v>#DIV/0!</v>
      </c>
      <c r="K9" s="89"/>
      <c r="L9" s="141" t="e">
        <f t="shared" si="3"/>
        <v>#DIV/0!</v>
      </c>
      <c r="M9" s="89"/>
      <c r="N9" s="141" t="e">
        <f>IF(M9/B9&gt;0,M9/B9,"")</f>
        <v>#DIV/0!</v>
      </c>
      <c r="O9" s="89"/>
      <c r="P9" s="311" t="e">
        <f t="shared" si="4"/>
        <v>#DIV/0!</v>
      </c>
      <c r="Q9" s="173"/>
      <c r="R9" s="316" t="e">
        <f t="shared" si="5"/>
        <v>#DIV/0!</v>
      </c>
      <c r="S9" s="173"/>
      <c r="T9" s="316" t="e">
        <f t="shared" si="0"/>
        <v>#DIV/0!</v>
      </c>
      <c r="U9" s="477"/>
      <c r="V9" s="470"/>
    </row>
    <row r="10" spans="1:22" s="7" customFormat="1" ht="18" customHeight="1">
      <c r="A10" s="351" t="s">
        <v>129</v>
      </c>
      <c r="B10" s="93">
        <v>10</v>
      </c>
      <c r="C10" s="89"/>
      <c r="D10" s="89"/>
      <c r="E10" s="89"/>
      <c r="F10" s="437"/>
      <c r="G10" s="173">
        <v>10</v>
      </c>
      <c r="H10" s="144">
        <f t="shared" si="1"/>
        <v>1</v>
      </c>
      <c r="I10" s="89">
        <v>5</v>
      </c>
      <c r="J10" s="141">
        <f t="shared" si="2"/>
        <v>0.5</v>
      </c>
      <c r="K10" s="89">
        <v>5</v>
      </c>
      <c r="L10" s="141">
        <f t="shared" si="3"/>
        <v>0.5</v>
      </c>
      <c r="M10" s="89"/>
      <c r="N10" s="141">
        <f>IF(M10/B10&gt;0,M10/B10,"")</f>
      </c>
      <c r="O10" s="89"/>
      <c r="P10" s="311">
        <f t="shared" si="4"/>
      </c>
      <c r="Q10" s="173"/>
      <c r="R10" s="316">
        <f t="shared" si="5"/>
      </c>
      <c r="S10" s="173">
        <v>10</v>
      </c>
      <c r="T10" s="316">
        <f t="shared" si="0"/>
        <v>1</v>
      </c>
      <c r="U10" s="477"/>
      <c r="V10" s="470">
        <v>4.42</v>
      </c>
    </row>
    <row r="11" spans="1:22" s="7" customFormat="1" ht="18" customHeight="1" hidden="1">
      <c r="A11" s="351" t="s">
        <v>18</v>
      </c>
      <c r="B11" s="93"/>
      <c r="C11" s="89"/>
      <c r="D11" s="89"/>
      <c r="E11" s="89"/>
      <c r="F11" s="437"/>
      <c r="G11" s="173"/>
      <c r="H11" s="144" t="e">
        <f t="shared" si="1"/>
        <v>#DIV/0!</v>
      </c>
      <c r="I11" s="89"/>
      <c r="J11" s="141" t="e">
        <f t="shared" si="2"/>
        <v>#DIV/0!</v>
      </c>
      <c r="K11" s="89"/>
      <c r="L11" s="141" t="e">
        <f t="shared" si="3"/>
        <v>#DIV/0!</v>
      </c>
      <c r="M11" s="89"/>
      <c r="N11" s="141" t="e">
        <f aca="true" t="shared" si="6" ref="N11:N34">IF(M11/B11&gt;0,M11/B11,"")</f>
        <v>#DIV/0!</v>
      </c>
      <c r="O11" s="89"/>
      <c r="P11" s="311" t="e">
        <f t="shared" si="4"/>
        <v>#DIV/0!</v>
      </c>
      <c r="Q11" s="173"/>
      <c r="R11" s="316" t="e">
        <f t="shared" si="5"/>
        <v>#DIV/0!</v>
      </c>
      <c r="S11" s="173"/>
      <c r="T11" s="316" t="e">
        <f t="shared" si="0"/>
        <v>#DIV/0!</v>
      </c>
      <c r="U11" s="477"/>
      <c r="V11" s="470"/>
    </row>
    <row r="12" spans="1:22" s="7" customFormat="1" ht="18" customHeight="1" hidden="1">
      <c r="A12" s="351" t="s">
        <v>86</v>
      </c>
      <c r="B12" s="93"/>
      <c r="C12" s="89"/>
      <c r="D12" s="89"/>
      <c r="E12" s="89"/>
      <c r="F12" s="437"/>
      <c r="G12" s="173"/>
      <c r="H12" s="144" t="e">
        <f t="shared" si="1"/>
        <v>#DIV/0!</v>
      </c>
      <c r="I12" s="89"/>
      <c r="J12" s="141" t="e">
        <f t="shared" si="2"/>
        <v>#DIV/0!</v>
      </c>
      <c r="K12" s="89"/>
      <c r="L12" s="141" t="e">
        <f t="shared" si="3"/>
        <v>#DIV/0!</v>
      </c>
      <c r="M12" s="89"/>
      <c r="N12" s="141" t="e">
        <f t="shared" si="6"/>
        <v>#DIV/0!</v>
      </c>
      <c r="O12" s="89"/>
      <c r="P12" s="311" t="e">
        <f t="shared" si="4"/>
        <v>#DIV/0!</v>
      </c>
      <c r="Q12" s="173"/>
      <c r="R12" s="316" t="e">
        <f t="shared" si="5"/>
        <v>#DIV/0!</v>
      </c>
      <c r="S12" s="173"/>
      <c r="T12" s="316" t="e">
        <f t="shared" si="0"/>
        <v>#DIV/0!</v>
      </c>
      <c r="U12" s="477"/>
      <c r="V12" s="470"/>
    </row>
    <row r="13" spans="1:22" s="7" customFormat="1" ht="18" customHeight="1">
      <c r="A13" s="351" t="s">
        <v>130</v>
      </c>
      <c r="B13" s="93">
        <v>25</v>
      </c>
      <c r="C13" s="89"/>
      <c r="D13" s="89"/>
      <c r="E13" s="89"/>
      <c r="F13" s="437"/>
      <c r="G13" s="173">
        <v>19</v>
      </c>
      <c r="H13" s="144">
        <f t="shared" si="1"/>
        <v>0.76</v>
      </c>
      <c r="I13" s="89">
        <v>8</v>
      </c>
      <c r="J13" s="141">
        <f t="shared" si="2"/>
        <v>0.32</v>
      </c>
      <c r="K13" s="89">
        <v>9</v>
      </c>
      <c r="L13" s="141">
        <f t="shared" si="3"/>
        <v>0.36</v>
      </c>
      <c r="M13" s="89">
        <v>2</v>
      </c>
      <c r="N13" s="141">
        <f t="shared" si="6"/>
        <v>0.08</v>
      </c>
      <c r="O13" s="89"/>
      <c r="P13" s="311">
        <f t="shared" si="4"/>
      </c>
      <c r="Q13" s="173">
        <v>4</v>
      </c>
      <c r="R13" s="316">
        <f t="shared" si="5"/>
        <v>0.16</v>
      </c>
      <c r="S13" s="173">
        <v>25</v>
      </c>
      <c r="T13" s="316">
        <f t="shared" si="0"/>
        <v>1</v>
      </c>
      <c r="U13" s="477"/>
      <c r="V13" s="470">
        <v>4.03</v>
      </c>
    </row>
    <row r="14" spans="1:22" s="7" customFormat="1" ht="18" customHeight="1" hidden="1">
      <c r="A14" s="351" t="s">
        <v>20</v>
      </c>
      <c r="B14" s="93"/>
      <c r="C14" s="89"/>
      <c r="D14" s="89"/>
      <c r="E14" s="89"/>
      <c r="F14" s="437"/>
      <c r="G14" s="173"/>
      <c r="H14" s="144" t="e">
        <f t="shared" si="1"/>
        <v>#DIV/0!</v>
      </c>
      <c r="I14" s="89"/>
      <c r="J14" s="141" t="e">
        <f t="shared" si="2"/>
        <v>#DIV/0!</v>
      </c>
      <c r="K14" s="89"/>
      <c r="L14" s="141" t="e">
        <f t="shared" si="3"/>
        <v>#DIV/0!</v>
      </c>
      <c r="M14" s="89"/>
      <c r="N14" s="141" t="e">
        <f t="shared" si="6"/>
        <v>#DIV/0!</v>
      </c>
      <c r="O14" s="89"/>
      <c r="P14" s="311" t="e">
        <f t="shared" si="4"/>
        <v>#DIV/0!</v>
      </c>
      <c r="Q14" s="173"/>
      <c r="R14" s="316" t="e">
        <f t="shared" si="5"/>
        <v>#DIV/0!</v>
      </c>
      <c r="S14" s="173"/>
      <c r="T14" s="316" t="e">
        <f t="shared" si="0"/>
        <v>#DIV/0!</v>
      </c>
      <c r="U14" s="477"/>
      <c r="V14" s="470"/>
    </row>
    <row r="15" spans="1:22" s="7" customFormat="1" ht="18" customHeight="1" hidden="1">
      <c r="A15" s="351" t="s">
        <v>21</v>
      </c>
      <c r="B15" s="93"/>
      <c r="C15" s="89"/>
      <c r="D15" s="89"/>
      <c r="E15" s="89"/>
      <c r="F15" s="437"/>
      <c r="G15" s="173"/>
      <c r="H15" s="144" t="e">
        <f t="shared" si="1"/>
        <v>#DIV/0!</v>
      </c>
      <c r="I15" s="89"/>
      <c r="J15" s="141" t="e">
        <f t="shared" si="2"/>
        <v>#DIV/0!</v>
      </c>
      <c r="K15" s="89"/>
      <c r="L15" s="141" t="e">
        <f t="shared" si="3"/>
        <v>#DIV/0!</v>
      </c>
      <c r="M15" s="89"/>
      <c r="N15" s="141" t="e">
        <f t="shared" si="6"/>
        <v>#DIV/0!</v>
      </c>
      <c r="O15" s="89"/>
      <c r="P15" s="311" t="e">
        <f t="shared" si="4"/>
        <v>#DIV/0!</v>
      </c>
      <c r="Q15" s="173"/>
      <c r="R15" s="316" t="e">
        <f t="shared" si="5"/>
        <v>#DIV/0!</v>
      </c>
      <c r="S15" s="173"/>
      <c r="T15" s="316" t="e">
        <f t="shared" si="0"/>
        <v>#DIV/0!</v>
      </c>
      <c r="U15" s="477"/>
      <c r="V15" s="470"/>
    </row>
    <row r="16" spans="1:22" s="7" customFormat="1" ht="18" customHeight="1" thickBot="1">
      <c r="A16" s="351" t="s">
        <v>131</v>
      </c>
      <c r="B16" s="93">
        <v>15</v>
      </c>
      <c r="C16" s="89"/>
      <c r="D16" s="89"/>
      <c r="E16" s="89"/>
      <c r="F16" s="437"/>
      <c r="G16" s="173">
        <v>15</v>
      </c>
      <c r="H16" s="144">
        <f t="shared" si="1"/>
        <v>1</v>
      </c>
      <c r="I16" s="89">
        <v>3</v>
      </c>
      <c r="J16" s="141">
        <f t="shared" si="2"/>
        <v>0.2</v>
      </c>
      <c r="K16" s="89">
        <v>7</v>
      </c>
      <c r="L16" s="141">
        <f t="shared" si="3"/>
        <v>0.4666666666666667</v>
      </c>
      <c r="M16" s="89">
        <v>5</v>
      </c>
      <c r="N16" s="141">
        <f t="shared" si="6"/>
        <v>0.3333333333333333</v>
      </c>
      <c r="O16" s="89"/>
      <c r="P16" s="311">
        <f t="shared" si="4"/>
      </c>
      <c r="Q16" s="173"/>
      <c r="R16" s="316">
        <f t="shared" si="5"/>
      </c>
      <c r="S16" s="173">
        <v>15</v>
      </c>
      <c r="T16" s="316">
        <f t="shared" si="0"/>
        <v>1</v>
      </c>
      <c r="U16" s="477"/>
      <c r="V16" s="470">
        <v>4.02</v>
      </c>
    </row>
    <row r="17" spans="1:22" s="7" customFormat="1" ht="18" customHeight="1" hidden="1">
      <c r="A17" s="351" t="s">
        <v>23</v>
      </c>
      <c r="B17" s="93"/>
      <c r="C17" s="89"/>
      <c r="D17" s="89"/>
      <c r="E17" s="89"/>
      <c r="F17" s="437"/>
      <c r="G17" s="173"/>
      <c r="H17" s="144" t="e">
        <f t="shared" si="1"/>
        <v>#DIV/0!</v>
      </c>
      <c r="I17" s="89"/>
      <c r="J17" s="141" t="e">
        <f t="shared" si="2"/>
        <v>#DIV/0!</v>
      </c>
      <c r="K17" s="89"/>
      <c r="L17" s="141" t="e">
        <f t="shared" si="3"/>
        <v>#DIV/0!</v>
      </c>
      <c r="M17" s="89"/>
      <c r="N17" s="141" t="e">
        <f t="shared" si="6"/>
        <v>#DIV/0!</v>
      </c>
      <c r="O17" s="89"/>
      <c r="P17" s="311" t="e">
        <f t="shared" si="4"/>
        <v>#DIV/0!</v>
      </c>
      <c r="Q17" s="173"/>
      <c r="R17" s="316" t="e">
        <f t="shared" si="5"/>
        <v>#DIV/0!</v>
      </c>
      <c r="S17" s="173"/>
      <c r="T17" s="316" t="e">
        <f t="shared" si="0"/>
        <v>#DIV/0!</v>
      </c>
      <c r="U17" s="477"/>
      <c r="V17" s="470"/>
    </row>
    <row r="18" spans="1:22" s="7" customFormat="1" ht="18" customHeight="1" hidden="1" thickBot="1">
      <c r="A18" s="352" t="s">
        <v>24</v>
      </c>
      <c r="B18" s="92"/>
      <c r="C18" s="90"/>
      <c r="D18" s="90"/>
      <c r="E18" s="90"/>
      <c r="F18" s="438"/>
      <c r="G18" s="174"/>
      <c r="H18" s="145" t="e">
        <f t="shared" si="1"/>
        <v>#DIV/0!</v>
      </c>
      <c r="I18" s="90"/>
      <c r="J18" s="142" t="e">
        <f t="shared" si="2"/>
        <v>#DIV/0!</v>
      </c>
      <c r="K18" s="90"/>
      <c r="L18" s="142" t="e">
        <f t="shared" si="3"/>
        <v>#DIV/0!</v>
      </c>
      <c r="M18" s="90"/>
      <c r="N18" s="142" t="e">
        <f t="shared" si="6"/>
        <v>#DIV/0!</v>
      </c>
      <c r="O18" s="90"/>
      <c r="P18" s="312" t="e">
        <f t="shared" si="4"/>
        <v>#DIV/0!</v>
      </c>
      <c r="Q18" s="174"/>
      <c r="R18" s="317" t="e">
        <f t="shared" si="5"/>
        <v>#DIV/0!</v>
      </c>
      <c r="S18" s="174"/>
      <c r="T18" s="317" t="e">
        <f t="shared" si="0"/>
        <v>#DIV/0!</v>
      </c>
      <c r="U18" s="478"/>
      <c r="V18" s="471"/>
    </row>
    <row r="19" spans="1:22" s="70" customFormat="1" ht="18" customHeight="1" thickBot="1">
      <c r="A19" s="365" t="s">
        <v>25</v>
      </c>
      <c r="B19" s="306">
        <f aca="true" t="shared" si="7" ref="B19:G19">SUM(B6:B18)</f>
        <v>67</v>
      </c>
      <c r="C19" s="304">
        <f t="shared" si="7"/>
        <v>0</v>
      </c>
      <c r="D19" s="304">
        <f t="shared" si="7"/>
        <v>0</v>
      </c>
      <c r="E19" s="304">
        <f t="shared" si="7"/>
        <v>0</v>
      </c>
      <c r="F19" s="309">
        <f t="shared" si="7"/>
        <v>0</v>
      </c>
      <c r="G19" s="303">
        <f t="shared" si="7"/>
        <v>61</v>
      </c>
      <c r="H19" s="307">
        <f t="shared" si="1"/>
        <v>0.9104477611940298</v>
      </c>
      <c r="I19" s="304">
        <f>SUM(I6:I18)</f>
        <v>16</v>
      </c>
      <c r="J19" s="308">
        <f t="shared" si="2"/>
        <v>0.23880597014925373</v>
      </c>
      <c r="K19" s="304">
        <f aca="true" t="shared" si="8" ref="K19:S19">SUM(K6:K18)</f>
        <v>21</v>
      </c>
      <c r="L19" s="308">
        <f t="shared" si="3"/>
        <v>0.31343283582089554</v>
      </c>
      <c r="M19" s="304">
        <f t="shared" si="8"/>
        <v>7</v>
      </c>
      <c r="N19" s="308">
        <f t="shared" si="6"/>
        <v>0.1044776119402985</v>
      </c>
      <c r="O19" s="304">
        <f t="shared" si="8"/>
        <v>0</v>
      </c>
      <c r="P19" s="343">
        <f t="shared" si="4"/>
      </c>
      <c r="Q19" s="303">
        <f t="shared" si="8"/>
        <v>4</v>
      </c>
      <c r="R19" s="318">
        <f t="shared" si="5"/>
        <v>0.05970149253731343</v>
      </c>
      <c r="S19" s="303">
        <f t="shared" si="8"/>
        <v>67</v>
      </c>
      <c r="T19" s="318">
        <f t="shared" si="0"/>
        <v>1</v>
      </c>
      <c r="U19" s="479"/>
      <c r="V19" s="474">
        <f>AVERAGE(V6:V18)</f>
        <v>4.156666666666666</v>
      </c>
    </row>
    <row r="20" spans="1:22" s="7" customFormat="1" ht="18" customHeight="1" hidden="1">
      <c r="A20" s="505" t="s">
        <v>14</v>
      </c>
      <c r="B20" s="94"/>
      <c r="C20" s="91"/>
      <c r="D20" s="91"/>
      <c r="E20" s="91"/>
      <c r="F20" s="439"/>
      <c r="G20" s="175"/>
      <c r="H20" s="146" t="e">
        <f t="shared" si="1"/>
        <v>#DIV/0!</v>
      </c>
      <c r="I20" s="91"/>
      <c r="J20" s="143" t="e">
        <f t="shared" si="2"/>
        <v>#DIV/0!</v>
      </c>
      <c r="K20" s="91"/>
      <c r="L20" s="143" t="e">
        <f t="shared" si="3"/>
        <v>#DIV/0!</v>
      </c>
      <c r="M20" s="91"/>
      <c r="N20" s="143" t="e">
        <f t="shared" si="6"/>
        <v>#DIV/0!</v>
      </c>
      <c r="O20" s="91"/>
      <c r="P20" s="314" t="e">
        <f t="shared" si="4"/>
        <v>#DIV/0!</v>
      </c>
      <c r="Q20" s="175"/>
      <c r="R20" s="319" t="e">
        <f t="shared" si="5"/>
        <v>#DIV/0!</v>
      </c>
      <c r="S20" s="175"/>
      <c r="T20" s="319" t="e">
        <f t="shared" si="0"/>
        <v>#DIV/0!</v>
      </c>
      <c r="U20" s="480"/>
      <c r="V20" s="472"/>
    </row>
    <row r="21" spans="1:22" s="7" customFormat="1" ht="18" customHeight="1">
      <c r="A21" s="354" t="s">
        <v>132</v>
      </c>
      <c r="B21" s="94">
        <v>15</v>
      </c>
      <c r="C21" s="91"/>
      <c r="D21" s="91"/>
      <c r="E21" s="91"/>
      <c r="F21" s="439"/>
      <c r="G21" s="175">
        <v>15</v>
      </c>
      <c r="H21" s="146">
        <f t="shared" si="1"/>
        <v>1</v>
      </c>
      <c r="I21" s="91">
        <v>5</v>
      </c>
      <c r="J21" s="143">
        <f t="shared" si="2"/>
        <v>0.3333333333333333</v>
      </c>
      <c r="K21" s="91">
        <v>4</v>
      </c>
      <c r="L21" s="143">
        <f t="shared" si="3"/>
        <v>0.26666666666666666</v>
      </c>
      <c r="M21" s="91">
        <v>6</v>
      </c>
      <c r="N21" s="143">
        <f t="shared" si="6"/>
        <v>0.4</v>
      </c>
      <c r="O21" s="91"/>
      <c r="P21" s="314">
        <f t="shared" si="4"/>
      </c>
      <c r="Q21" s="175"/>
      <c r="R21" s="319">
        <f t="shared" si="5"/>
      </c>
      <c r="S21" s="175">
        <v>15</v>
      </c>
      <c r="T21" s="319">
        <f t="shared" si="0"/>
        <v>1</v>
      </c>
      <c r="U21" s="480"/>
      <c r="V21" s="472">
        <v>3.83</v>
      </c>
    </row>
    <row r="22" spans="1:22" s="7" customFormat="1" ht="18" customHeight="1" hidden="1">
      <c r="A22" s="351" t="s">
        <v>27</v>
      </c>
      <c r="B22" s="93"/>
      <c r="C22" s="89"/>
      <c r="D22" s="89"/>
      <c r="E22" s="89"/>
      <c r="F22" s="437"/>
      <c r="G22" s="173"/>
      <c r="H22" s="144" t="e">
        <f t="shared" si="1"/>
        <v>#DIV/0!</v>
      </c>
      <c r="I22" s="89"/>
      <c r="J22" s="141" t="e">
        <f t="shared" si="2"/>
        <v>#DIV/0!</v>
      </c>
      <c r="K22" s="89"/>
      <c r="L22" s="141" t="e">
        <f t="shared" si="3"/>
        <v>#DIV/0!</v>
      </c>
      <c r="M22" s="89"/>
      <c r="N22" s="141" t="e">
        <f t="shared" si="6"/>
        <v>#DIV/0!</v>
      </c>
      <c r="O22" s="89"/>
      <c r="P22" s="311" t="e">
        <f t="shared" si="4"/>
        <v>#DIV/0!</v>
      </c>
      <c r="Q22" s="173"/>
      <c r="R22" s="316" t="e">
        <f t="shared" si="5"/>
        <v>#DIV/0!</v>
      </c>
      <c r="S22" s="173"/>
      <c r="T22" s="316" t="e">
        <f t="shared" si="0"/>
        <v>#DIV/0!</v>
      </c>
      <c r="U22" s="477"/>
      <c r="V22" s="470"/>
    </row>
    <row r="23" spans="1:22" s="7" customFormat="1" ht="18" customHeight="1" hidden="1">
      <c r="A23" s="351" t="s">
        <v>28</v>
      </c>
      <c r="B23" s="93"/>
      <c r="C23" s="89"/>
      <c r="D23" s="89"/>
      <c r="E23" s="89"/>
      <c r="F23" s="437"/>
      <c r="G23" s="173"/>
      <c r="H23" s="144" t="e">
        <f t="shared" si="1"/>
        <v>#DIV/0!</v>
      </c>
      <c r="I23" s="89"/>
      <c r="J23" s="141" t="e">
        <f t="shared" si="2"/>
        <v>#DIV/0!</v>
      </c>
      <c r="K23" s="89"/>
      <c r="L23" s="141" t="e">
        <f t="shared" si="3"/>
        <v>#DIV/0!</v>
      </c>
      <c r="M23" s="89"/>
      <c r="N23" s="141" t="e">
        <f t="shared" si="6"/>
        <v>#DIV/0!</v>
      </c>
      <c r="O23" s="89"/>
      <c r="P23" s="311" t="e">
        <f t="shared" si="4"/>
        <v>#DIV/0!</v>
      </c>
      <c r="Q23" s="173"/>
      <c r="R23" s="316" t="e">
        <f t="shared" si="5"/>
        <v>#DIV/0!</v>
      </c>
      <c r="S23" s="173"/>
      <c r="T23" s="316" t="e">
        <f t="shared" si="0"/>
        <v>#DIV/0!</v>
      </c>
      <c r="U23" s="477"/>
      <c r="V23" s="470"/>
    </row>
    <row r="24" spans="1:22" s="7" customFormat="1" ht="18" customHeight="1">
      <c r="A24" s="351" t="s">
        <v>133</v>
      </c>
      <c r="B24" s="93">
        <v>28</v>
      </c>
      <c r="C24" s="89"/>
      <c r="D24" s="89"/>
      <c r="E24" s="89"/>
      <c r="F24" s="437"/>
      <c r="G24" s="173">
        <v>27</v>
      </c>
      <c r="H24" s="144">
        <f t="shared" si="1"/>
        <v>0.9642857142857143</v>
      </c>
      <c r="I24" s="89">
        <v>9</v>
      </c>
      <c r="J24" s="141">
        <f t="shared" si="2"/>
        <v>0.32142857142857145</v>
      </c>
      <c r="K24" s="89">
        <v>8</v>
      </c>
      <c r="L24" s="141">
        <f t="shared" si="3"/>
        <v>0.2857142857142857</v>
      </c>
      <c r="M24" s="89">
        <v>10</v>
      </c>
      <c r="N24" s="141">
        <f t="shared" si="6"/>
        <v>0.35714285714285715</v>
      </c>
      <c r="O24" s="89"/>
      <c r="P24" s="311">
        <f t="shared" si="4"/>
      </c>
      <c r="Q24" s="173"/>
      <c r="R24" s="316">
        <f t="shared" si="5"/>
      </c>
      <c r="S24" s="173">
        <v>27</v>
      </c>
      <c r="T24" s="316">
        <f t="shared" si="0"/>
        <v>0.9642857142857143</v>
      </c>
      <c r="U24" s="477"/>
      <c r="V24" s="470">
        <v>3.81</v>
      </c>
    </row>
    <row r="25" spans="1:22" s="7" customFormat="1" ht="18" customHeight="1" hidden="1">
      <c r="A25" s="351" t="s">
        <v>30</v>
      </c>
      <c r="B25" s="93"/>
      <c r="C25" s="89"/>
      <c r="D25" s="89"/>
      <c r="E25" s="89"/>
      <c r="F25" s="437"/>
      <c r="G25" s="173"/>
      <c r="H25" s="144" t="e">
        <f t="shared" si="1"/>
        <v>#DIV/0!</v>
      </c>
      <c r="I25" s="89"/>
      <c r="J25" s="141" t="e">
        <f t="shared" si="2"/>
        <v>#DIV/0!</v>
      </c>
      <c r="K25" s="89"/>
      <c r="L25" s="141" t="e">
        <f t="shared" si="3"/>
        <v>#DIV/0!</v>
      </c>
      <c r="M25" s="89"/>
      <c r="N25" s="141" t="e">
        <f t="shared" si="6"/>
        <v>#DIV/0!</v>
      </c>
      <c r="O25" s="89"/>
      <c r="P25" s="311" t="e">
        <f t="shared" si="4"/>
        <v>#DIV/0!</v>
      </c>
      <c r="Q25" s="173"/>
      <c r="R25" s="316" t="e">
        <f t="shared" si="5"/>
        <v>#DIV/0!</v>
      </c>
      <c r="S25" s="173"/>
      <c r="T25" s="316" t="e">
        <f t="shared" si="0"/>
        <v>#DIV/0!</v>
      </c>
      <c r="U25" s="477"/>
      <c r="V25" s="470"/>
    </row>
    <row r="26" spans="1:22" s="7" customFormat="1" ht="18" customHeight="1" hidden="1">
      <c r="A26" s="351" t="s">
        <v>31</v>
      </c>
      <c r="B26" s="93"/>
      <c r="C26" s="89"/>
      <c r="D26" s="89"/>
      <c r="E26" s="89"/>
      <c r="F26" s="437"/>
      <c r="G26" s="173"/>
      <c r="H26" s="144" t="e">
        <f t="shared" si="1"/>
        <v>#DIV/0!</v>
      </c>
      <c r="I26" s="89"/>
      <c r="J26" s="141" t="e">
        <f t="shared" si="2"/>
        <v>#DIV/0!</v>
      </c>
      <c r="K26" s="89"/>
      <c r="L26" s="141" t="e">
        <f t="shared" si="3"/>
        <v>#DIV/0!</v>
      </c>
      <c r="M26" s="89"/>
      <c r="N26" s="141" t="e">
        <f t="shared" si="6"/>
        <v>#DIV/0!</v>
      </c>
      <c r="O26" s="89"/>
      <c r="P26" s="311" t="e">
        <f t="shared" si="4"/>
        <v>#DIV/0!</v>
      </c>
      <c r="Q26" s="173"/>
      <c r="R26" s="316" t="e">
        <f t="shared" si="5"/>
        <v>#DIV/0!</v>
      </c>
      <c r="S26" s="173"/>
      <c r="T26" s="316" t="e">
        <f t="shared" si="0"/>
        <v>#DIV/0!</v>
      </c>
      <c r="U26" s="477"/>
      <c r="V26" s="470"/>
    </row>
    <row r="27" spans="1:22" s="7" customFormat="1" ht="18" customHeight="1">
      <c r="A27" s="351" t="s">
        <v>134</v>
      </c>
      <c r="B27" s="93">
        <v>23</v>
      </c>
      <c r="C27" s="89"/>
      <c r="D27" s="89"/>
      <c r="E27" s="89"/>
      <c r="F27" s="437"/>
      <c r="G27" s="173">
        <v>23</v>
      </c>
      <c r="H27" s="144">
        <f>IF(G27/B27&gt;0,G27/B27,"")</f>
        <v>1</v>
      </c>
      <c r="I27" s="89">
        <v>7</v>
      </c>
      <c r="J27" s="141">
        <f t="shared" si="2"/>
        <v>0.30434782608695654</v>
      </c>
      <c r="K27" s="89">
        <v>8</v>
      </c>
      <c r="L27" s="141">
        <f t="shared" si="3"/>
        <v>0.34782608695652173</v>
      </c>
      <c r="M27" s="89">
        <v>7</v>
      </c>
      <c r="N27" s="141">
        <f t="shared" si="6"/>
        <v>0.30434782608695654</v>
      </c>
      <c r="O27" s="89">
        <v>1</v>
      </c>
      <c r="P27" s="311">
        <f t="shared" si="4"/>
        <v>0.043478260869565216</v>
      </c>
      <c r="Q27" s="173"/>
      <c r="R27" s="316">
        <f t="shared" si="5"/>
      </c>
      <c r="S27" s="173">
        <v>22</v>
      </c>
      <c r="T27" s="316">
        <f t="shared" si="0"/>
        <v>0.9565217391304348</v>
      </c>
      <c r="U27" s="477"/>
      <c r="V27" s="470">
        <v>3.81</v>
      </c>
    </row>
    <row r="28" spans="1:22" s="7" customFormat="1" ht="18" customHeight="1" hidden="1">
      <c r="A28" s="351" t="s">
        <v>33</v>
      </c>
      <c r="B28" s="93"/>
      <c r="C28" s="89"/>
      <c r="D28" s="89"/>
      <c r="E28" s="89"/>
      <c r="F28" s="437"/>
      <c r="G28" s="173"/>
      <c r="H28" s="144" t="e">
        <f t="shared" si="1"/>
        <v>#DIV/0!</v>
      </c>
      <c r="I28" s="89"/>
      <c r="J28" s="141" t="e">
        <f t="shared" si="2"/>
        <v>#DIV/0!</v>
      </c>
      <c r="K28" s="89"/>
      <c r="L28" s="141" t="e">
        <f t="shared" si="3"/>
        <v>#DIV/0!</v>
      </c>
      <c r="M28" s="89"/>
      <c r="N28" s="141" t="e">
        <f t="shared" si="6"/>
        <v>#DIV/0!</v>
      </c>
      <c r="O28" s="89"/>
      <c r="P28" s="311" t="e">
        <f t="shared" si="4"/>
        <v>#DIV/0!</v>
      </c>
      <c r="Q28" s="173"/>
      <c r="R28" s="316" t="e">
        <f t="shared" si="5"/>
        <v>#DIV/0!</v>
      </c>
      <c r="S28" s="173"/>
      <c r="T28" s="316" t="e">
        <f t="shared" si="0"/>
        <v>#DIV/0!</v>
      </c>
      <c r="U28" s="477"/>
      <c r="V28" s="470"/>
    </row>
    <row r="29" spans="1:22" s="7" customFormat="1" ht="18" customHeight="1" hidden="1">
      <c r="A29" s="351" t="s">
        <v>78</v>
      </c>
      <c r="B29" s="93"/>
      <c r="C29" s="89"/>
      <c r="D29" s="89"/>
      <c r="E29" s="89"/>
      <c r="F29" s="437"/>
      <c r="G29" s="173"/>
      <c r="H29" s="144" t="e">
        <f t="shared" si="1"/>
        <v>#DIV/0!</v>
      </c>
      <c r="I29" s="89"/>
      <c r="J29" s="141" t="e">
        <f t="shared" si="2"/>
        <v>#DIV/0!</v>
      </c>
      <c r="K29" s="89"/>
      <c r="L29" s="141" t="e">
        <f t="shared" si="3"/>
        <v>#DIV/0!</v>
      </c>
      <c r="M29" s="89"/>
      <c r="N29" s="141" t="e">
        <f t="shared" si="6"/>
        <v>#DIV/0!</v>
      </c>
      <c r="O29" s="89"/>
      <c r="P29" s="311" t="e">
        <f t="shared" si="4"/>
        <v>#DIV/0!</v>
      </c>
      <c r="Q29" s="173"/>
      <c r="R29" s="316" t="e">
        <f t="shared" si="5"/>
        <v>#DIV/0!</v>
      </c>
      <c r="S29" s="173"/>
      <c r="T29" s="316" t="e">
        <f t="shared" si="0"/>
        <v>#DIV/0!</v>
      </c>
      <c r="U29" s="477"/>
      <c r="V29" s="470"/>
    </row>
    <row r="30" spans="1:22" s="7" customFormat="1" ht="18" customHeight="1" thickBot="1">
      <c r="A30" s="351" t="s">
        <v>135</v>
      </c>
      <c r="B30" s="93">
        <v>16</v>
      </c>
      <c r="C30" s="89"/>
      <c r="D30" s="89"/>
      <c r="E30" s="89"/>
      <c r="F30" s="437"/>
      <c r="G30" s="173">
        <v>16</v>
      </c>
      <c r="H30" s="144">
        <f t="shared" si="1"/>
        <v>1</v>
      </c>
      <c r="I30" s="89"/>
      <c r="J30" s="141">
        <f t="shared" si="2"/>
      </c>
      <c r="K30" s="89"/>
      <c r="L30" s="141">
        <f t="shared" si="3"/>
      </c>
      <c r="M30" s="89"/>
      <c r="N30" s="141">
        <f t="shared" si="6"/>
      </c>
      <c r="O30" s="89"/>
      <c r="P30" s="311">
        <f t="shared" si="4"/>
      </c>
      <c r="Q30" s="173"/>
      <c r="R30" s="316">
        <f t="shared" si="5"/>
      </c>
      <c r="S30" s="173">
        <v>16</v>
      </c>
      <c r="T30" s="316">
        <f t="shared" si="0"/>
        <v>1</v>
      </c>
      <c r="U30" s="477"/>
      <c r="V30" s="470">
        <v>4.14</v>
      </c>
    </row>
    <row r="31" spans="1:22" s="7" customFormat="1" ht="18" customHeight="1" hidden="1">
      <c r="A31" s="351" t="s">
        <v>35</v>
      </c>
      <c r="B31" s="92"/>
      <c r="C31" s="90"/>
      <c r="D31" s="90"/>
      <c r="E31" s="90"/>
      <c r="F31" s="438"/>
      <c r="G31" s="174"/>
      <c r="H31" s="144" t="e">
        <f t="shared" si="1"/>
        <v>#DIV/0!</v>
      </c>
      <c r="I31" s="90"/>
      <c r="J31" s="141" t="e">
        <f t="shared" si="2"/>
        <v>#DIV/0!</v>
      </c>
      <c r="K31" s="90"/>
      <c r="L31" s="141" t="e">
        <f t="shared" si="3"/>
        <v>#DIV/0!</v>
      </c>
      <c r="M31" s="90"/>
      <c r="N31" s="141" t="e">
        <f t="shared" si="6"/>
        <v>#DIV/0!</v>
      </c>
      <c r="O31" s="90"/>
      <c r="P31" s="311" t="e">
        <f t="shared" si="4"/>
        <v>#DIV/0!</v>
      </c>
      <c r="Q31" s="174"/>
      <c r="R31" s="316" t="e">
        <f t="shared" si="5"/>
        <v>#DIV/0!</v>
      </c>
      <c r="S31" s="174"/>
      <c r="T31" s="316" t="e">
        <f t="shared" si="0"/>
        <v>#DIV/0!</v>
      </c>
      <c r="U31" s="478"/>
      <c r="V31" s="471"/>
    </row>
    <row r="32" spans="1:22" s="7" customFormat="1" ht="18" customHeight="1" hidden="1" thickBot="1">
      <c r="A32" s="352" t="s">
        <v>87</v>
      </c>
      <c r="B32" s="92"/>
      <c r="C32" s="90"/>
      <c r="D32" s="90"/>
      <c r="E32" s="90"/>
      <c r="F32" s="438"/>
      <c r="G32" s="174"/>
      <c r="H32" s="145" t="e">
        <f t="shared" si="1"/>
        <v>#DIV/0!</v>
      </c>
      <c r="I32" s="90"/>
      <c r="J32" s="142" t="e">
        <f t="shared" si="2"/>
        <v>#DIV/0!</v>
      </c>
      <c r="K32" s="90"/>
      <c r="L32" s="142" t="e">
        <f t="shared" si="3"/>
        <v>#DIV/0!</v>
      </c>
      <c r="M32" s="90"/>
      <c r="N32" s="142" t="e">
        <f t="shared" si="6"/>
        <v>#DIV/0!</v>
      </c>
      <c r="O32" s="90"/>
      <c r="P32" s="312" t="e">
        <f t="shared" si="4"/>
        <v>#DIV/0!</v>
      </c>
      <c r="Q32" s="174"/>
      <c r="R32" s="317" t="e">
        <f t="shared" si="5"/>
        <v>#DIV/0!</v>
      </c>
      <c r="S32" s="174"/>
      <c r="T32" s="317" t="e">
        <f t="shared" si="0"/>
        <v>#DIV/0!</v>
      </c>
      <c r="U32" s="478"/>
      <c r="V32" s="471"/>
    </row>
    <row r="33" spans="1:22" s="28" customFormat="1" ht="18" customHeight="1" thickBot="1">
      <c r="A33" s="365" t="s">
        <v>36</v>
      </c>
      <c r="B33" s="306">
        <f aca="true" t="shared" si="9" ref="B33:G33">SUM(B20:B32)</f>
        <v>82</v>
      </c>
      <c r="C33" s="304">
        <f t="shared" si="9"/>
        <v>0</v>
      </c>
      <c r="D33" s="304">
        <f t="shared" si="9"/>
        <v>0</v>
      </c>
      <c r="E33" s="304">
        <f t="shared" si="9"/>
        <v>0</v>
      </c>
      <c r="F33" s="309">
        <f t="shared" si="9"/>
        <v>0</v>
      </c>
      <c r="G33" s="303">
        <f t="shared" si="9"/>
        <v>81</v>
      </c>
      <c r="H33" s="307">
        <f t="shared" si="1"/>
        <v>0.9878048780487805</v>
      </c>
      <c r="I33" s="304">
        <f>SUM(I20:I32)</f>
        <v>21</v>
      </c>
      <c r="J33" s="308">
        <f t="shared" si="2"/>
        <v>0.25609756097560976</v>
      </c>
      <c r="K33" s="304">
        <f>SUM(K20:K32)</f>
        <v>20</v>
      </c>
      <c r="L33" s="308">
        <f t="shared" si="3"/>
        <v>0.24390243902439024</v>
      </c>
      <c r="M33" s="304">
        <f>SUM(M20:M32)</f>
        <v>23</v>
      </c>
      <c r="N33" s="308">
        <f t="shared" si="6"/>
        <v>0.2804878048780488</v>
      </c>
      <c r="O33" s="304">
        <f>SUM(O20:O32)</f>
        <v>1</v>
      </c>
      <c r="P33" s="343">
        <f t="shared" si="4"/>
        <v>0.012195121951219513</v>
      </c>
      <c r="Q33" s="303">
        <f>SUM(Q20:Q32)</f>
        <v>0</v>
      </c>
      <c r="R33" s="318">
        <f t="shared" si="5"/>
      </c>
      <c r="S33" s="303">
        <f>SUM(S20:S32)</f>
        <v>80</v>
      </c>
      <c r="T33" s="318">
        <f t="shared" si="0"/>
        <v>0.975609756097561</v>
      </c>
      <c r="U33" s="479"/>
      <c r="V33" s="474">
        <f>AVERAGE(V20:V32)</f>
        <v>3.8975</v>
      </c>
    </row>
    <row r="34" spans="1:22" s="28" customFormat="1" ht="18" customHeight="1" thickBot="1">
      <c r="A34" s="360" t="s">
        <v>37</v>
      </c>
      <c r="B34" s="334">
        <f aca="true" t="shared" si="10" ref="B34:G34">B19+B33</f>
        <v>149</v>
      </c>
      <c r="C34" s="332">
        <f t="shared" si="10"/>
        <v>0</v>
      </c>
      <c r="D34" s="332">
        <f t="shared" si="10"/>
        <v>0</v>
      </c>
      <c r="E34" s="332">
        <f t="shared" si="10"/>
        <v>0</v>
      </c>
      <c r="F34" s="475">
        <f t="shared" si="10"/>
        <v>0</v>
      </c>
      <c r="G34" s="331">
        <f t="shared" si="10"/>
        <v>142</v>
      </c>
      <c r="H34" s="335">
        <f t="shared" si="1"/>
        <v>0.9530201342281879</v>
      </c>
      <c r="I34" s="332">
        <f>I19+I33</f>
        <v>37</v>
      </c>
      <c r="J34" s="336">
        <f t="shared" si="2"/>
        <v>0.2483221476510067</v>
      </c>
      <c r="K34" s="332">
        <f>K19+K33</f>
        <v>41</v>
      </c>
      <c r="L34" s="336">
        <f t="shared" si="3"/>
        <v>0.2751677852348993</v>
      </c>
      <c r="M34" s="332">
        <f>M19+M33</f>
        <v>30</v>
      </c>
      <c r="N34" s="336">
        <f t="shared" si="6"/>
        <v>0.20134228187919462</v>
      </c>
      <c r="O34" s="332">
        <f>O19+O33</f>
        <v>1</v>
      </c>
      <c r="P34" s="344">
        <f t="shared" si="4"/>
        <v>0.006711409395973154</v>
      </c>
      <c r="Q34" s="331">
        <f>Q19+Q33</f>
        <v>4</v>
      </c>
      <c r="R34" s="338">
        <f t="shared" si="5"/>
        <v>0.026845637583892617</v>
      </c>
      <c r="S34" s="331">
        <f>S19+S33</f>
        <v>147</v>
      </c>
      <c r="T34" s="338">
        <f t="shared" si="0"/>
        <v>0.9865771812080537</v>
      </c>
      <c r="U34" s="481"/>
      <c r="V34" s="476">
        <f>AVERAGE(V6:V18,V20:V32)</f>
        <v>4.008571428571428</v>
      </c>
    </row>
    <row r="35" ht="15.75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</sheetData>
  <sheetProtection selectLockedCells="1"/>
  <mergeCells count="4">
    <mergeCell ref="A1:V1"/>
    <mergeCell ref="A2:V2"/>
    <mergeCell ref="B4:F4"/>
    <mergeCell ref="G4:U4"/>
  </mergeCells>
  <printOptions horizontalCentered="1" verticalCentered="1"/>
  <pageMargins left="0.5118110236220472" right="0.4330708661417323" top="0.2755905511811024" bottom="0.2362204724409449" header="0.2362204724409449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S35"/>
  <sheetViews>
    <sheetView zoomScale="85" zoomScaleNormal="85" zoomScalePageLayoutView="0" workbookViewId="0" topLeftCell="A1">
      <selection activeCell="H27" sqref="H27"/>
    </sheetView>
  </sheetViews>
  <sheetFormatPr defaultColWidth="0" defaultRowHeight="0" customHeight="1" zeroHeight="1"/>
  <cols>
    <col min="1" max="1" width="8.296875" style="49" customWidth="1"/>
    <col min="2" max="2" width="16.296875" style="49" customWidth="1"/>
    <col min="3" max="15" width="8.296875" style="49" customWidth="1"/>
    <col min="16" max="19" width="8.296875" style="49" hidden="1" customWidth="1"/>
    <col min="20" max="16384" width="8.296875" style="48" hidden="1" customWidth="1"/>
  </cols>
  <sheetData>
    <row r="1" spans="1:19" s="166" customFormat="1" ht="15" customHeight="1">
      <c r="A1" s="718" t="s">
        <v>171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9"/>
      <c r="N1" s="719"/>
      <c r="O1" s="73"/>
      <c r="P1" s="73"/>
      <c r="Q1" s="73"/>
      <c r="R1" s="73"/>
      <c r="S1" s="74"/>
    </row>
    <row r="2" spans="1:18" ht="15.75">
      <c r="A2" s="689" t="s">
        <v>98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1"/>
      <c r="N2" s="691"/>
      <c r="O2" s="64"/>
      <c r="P2" s="64"/>
      <c r="Q2" s="64"/>
      <c r="R2" s="64"/>
    </row>
    <row r="3" spans="1:14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9" s="28" customFormat="1" ht="15.75">
      <c r="A4" s="345"/>
      <c r="B4" s="346" t="s">
        <v>1</v>
      </c>
      <c r="C4" s="686" t="s">
        <v>96</v>
      </c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678"/>
      <c r="O4" s="75"/>
      <c r="P4" s="75"/>
      <c r="Q4" s="75"/>
      <c r="R4" s="71"/>
      <c r="S4" s="5"/>
    </row>
    <row r="5" spans="1:19" s="167" customFormat="1" ht="76.5" customHeight="1">
      <c r="A5" s="347" t="s">
        <v>3</v>
      </c>
      <c r="B5" s="161" t="s">
        <v>39</v>
      </c>
      <c r="C5" s="172" t="s">
        <v>91</v>
      </c>
      <c r="D5" s="127" t="s">
        <v>9</v>
      </c>
      <c r="E5" s="128" t="s">
        <v>92</v>
      </c>
      <c r="F5" s="127" t="s">
        <v>9</v>
      </c>
      <c r="G5" s="128" t="s">
        <v>93</v>
      </c>
      <c r="H5" s="127" t="s">
        <v>9</v>
      </c>
      <c r="I5" s="128" t="s">
        <v>94</v>
      </c>
      <c r="J5" s="127" t="s">
        <v>9</v>
      </c>
      <c r="K5" s="128" t="s">
        <v>95</v>
      </c>
      <c r="L5" s="127" t="s">
        <v>9</v>
      </c>
      <c r="M5" s="128" t="s">
        <v>111</v>
      </c>
      <c r="N5" s="348" t="s">
        <v>9</v>
      </c>
      <c r="O5" s="77"/>
      <c r="P5" s="77"/>
      <c r="Q5" s="78"/>
      <c r="R5" s="79"/>
      <c r="S5" s="79"/>
    </row>
    <row r="6" spans="1:19" s="168" customFormat="1" ht="18" customHeight="1" hidden="1">
      <c r="A6" s="349" t="s">
        <v>162</v>
      </c>
      <c r="B6" s="162">
        <f>'USPEH SAKULE'!B6</f>
        <v>0</v>
      </c>
      <c r="C6" s="173"/>
      <c r="D6" s="132" t="e">
        <f aca="true" t="shared" si="0" ref="D6:D34">IF(C6/B6&gt;0,C6/B6,"")</f>
        <v>#DIV/0!</v>
      </c>
      <c r="E6" s="89"/>
      <c r="F6" s="135" t="e">
        <f aca="true" t="shared" si="1" ref="F6:F34">IF(E6/B6&gt;0,E6/B6,"")</f>
        <v>#DIV/0!</v>
      </c>
      <c r="G6" s="89"/>
      <c r="H6" s="135" t="e">
        <f aca="true" t="shared" si="2" ref="H6:H34">IF(G6/B6&gt;0,G6/B6,"")</f>
        <v>#DIV/0!</v>
      </c>
      <c r="I6" s="89"/>
      <c r="J6" s="135" t="e">
        <f aca="true" t="shared" si="3" ref="J6:J34">IF(I6/B6&gt;0,I6/B6,"")</f>
        <v>#DIV/0!</v>
      </c>
      <c r="K6" s="89"/>
      <c r="L6" s="135" t="e">
        <f aca="true" t="shared" si="4" ref="L6:L34">IF(K6/B6&gt;0,K6/B6,"")</f>
        <v>#DIV/0!</v>
      </c>
      <c r="M6" s="89"/>
      <c r="N6" s="350" t="e">
        <f>IF(M6/B6&gt;0,M6/B6,"")</f>
        <v>#DIV/0!</v>
      </c>
      <c r="O6" s="54"/>
      <c r="P6" s="54"/>
      <c r="Q6" s="54"/>
      <c r="R6" s="55"/>
      <c r="S6" s="7"/>
    </row>
    <row r="7" spans="1:19" s="168" customFormat="1" ht="18" customHeight="1">
      <c r="A7" s="351" t="s">
        <v>128</v>
      </c>
      <c r="B7" s="162">
        <f>'USPEH SAKULE'!B7</f>
        <v>17</v>
      </c>
      <c r="C7" s="173">
        <v>17</v>
      </c>
      <c r="D7" s="132">
        <f t="shared" si="0"/>
        <v>1</v>
      </c>
      <c r="E7" s="89"/>
      <c r="F7" s="135">
        <f t="shared" si="1"/>
      </c>
      <c r="G7" s="89"/>
      <c r="H7" s="135">
        <f t="shared" si="2"/>
      </c>
      <c r="I7" s="89"/>
      <c r="J7" s="135">
        <f t="shared" si="3"/>
      </c>
      <c r="K7" s="89"/>
      <c r="L7" s="135">
        <f t="shared" si="4"/>
      </c>
      <c r="M7" s="89"/>
      <c r="N7" s="350">
        <f aca="true" t="shared" si="5" ref="N7:N17">IF(M7/B7&gt;0,M7/B7,"")</f>
      </c>
      <c r="O7" s="54"/>
      <c r="P7" s="54"/>
      <c r="Q7" s="54"/>
      <c r="R7" s="55"/>
      <c r="S7" s="7"/>
    </row>
    <row r="8" spans="1:19" s="168" customFormat="1" ht="18" customHeight="1" hidden="1">
      <c r="A8" s="351" t="s">
        <v>16</v>
      </c>
      <c r="B8" s="162">
        <f>'USPEH SAKULE'!B8</f>
        <v>0</v>
      </c>
      <c r="C8" s="173"/>
      <c r="D8" s="132" t="e">
        <f t="shared" si="0"/>
        <v>#DIV/0!</v>
      </c>
      <c r="E8" s="89"/>
      <c r="F8" s="135" t="e">
        <f t="shared" si="1"/>
        <v>#DIV/0!</v>
      </c>
      <c r="G8" s="89"/>
      <c r="H8" s="135" t="e">
        <f t="shared" si="2"/>
        <v>#DIV/0!</v>
      </c>
      <c r="I8" s="89"/>
      <c r="J8" s="135" t="e">
        <f t="shared" si="3"/>
        <v>#DIV/0!</v>
      </c>
      <c r="K8" s="89"/>
      <c r="L8" s="135" t="e">
        <f t="shared" si="4"/>
        <v>#DIV/0!</v>
      </c>
      <c r="M8" s="89"/>
      <c r="N8" s="350" t="e">
        <f t="shared" si="5"/>
        <v>#DIV/0!</v>
      </c>
      <c r="O8" s="54"/>
      <c r="P8" s="54"/>
      <c r="Q8" s="54"/>
      <c r="R8" s="55"/>
      <c r="S8" s="7"/>
    </row>
    <row r="9" spans="1:19" s="168" customFormat="1" ht="18" customHeight="1" hidden="1">
      <c r="A9" s="351" t="s">
        <v>85</v>
      </c>
      <c r="B9" s="162">
        <f>'USPEH SAKULE'!B9</f>
        <v>0</v>
      </c>
      <c r="C9" s="173"/>
      <c r="D9" s="132" t="e">
        <f t="shared" si="0"/>
        <v>#DIV/0!</v>
      </c>
      <c r="E9" s="89"/>
      <c r="F9" s="135" t="e">
        <f t="shared" si="1"/>
        <v>#DIV/0!</v>
      </c>
      <c r="G9" s="89"/>
      <c r="H9" s="135" t="e">
        <f t="shared" si="2"/>
        <v>#DIV/0!</v>
      </c>
      <c r="I9" s="89"/>
      <c r="J9" s="135" t="e">
        <f t="shared" si="3"/>
        <v>#DIV/0!</v>
      </c>
      <c r="K9" s="89"/>
      <c r="L9" s="135" t="e">
        <f t="shared" si="4"/>
        <v>#DIV/0!</v>
      </c>
      <c r="M9" s="89"/>
      <c r="N9" s="350" t="e">
        <f t="shared" si="5"/>
        <v>#DIV/0!</v>
      </c>
      <c r="O9" s="54"/>
      <c r="P9" s="54"/>
      <c r="Q9" s="54"/>
      <c r="R9" s="55"/>
      <c r="S9" s="7"/>
    </row>
    <row r="10" spans="1:19" s="168" customFormat="1" ht="18" customHeight="1">
      <c r="A10" s="351" t="s">
        <v>129</v>
      </c>
      <c r="B10" s="162">
        <f>'USPEH SAKULE'!B10</f>
        <v>10</v>
      </c>
      <c r="C10" s="173">
        <v>10</v>
      </c>
      <c r="D10" s="132">
        <f t="shared" si="0"/>
        <v>1</v>
      </c>
      <c r="E10" s="89"/>
      <c r="F10" s="135">
        <f t="shared" si="1"/>
      </c>
      <c r="G10" s="89"/>
      <c r="H10" s="135">
        <f t="shared" si="2"/>
      </c>
      <c r="I10" s="89"/>
      <c r="J10" s="135">
        <f t="shared" si="3"/>
      </c>
      <c r="K10" s="89"/>
      <c r="L10" s="135">
        <f t="shared" si="4"/>
      </c>
      <c r="M10" s="89"/>
      <c r="N10" s="350">
        <f t="shared" si="5"/>
      </c>
      <c r="O10" s="54"/>
      <c r="P10" s="54"/>
      <c r="Q10" s="54"/>
      <c r="R10" s="55"/>
      <c r="S10" s="7"/>
    </row>
    <row r="11" spans="1:19" s="168" customFormat="1" ht="18" customHeight="1" hidden="1">
      <c r="A11" s="351" t="s">
        <v>18</v>
      </c>
      <c r="B11" s="162">
        <f>'USPEH SAKULE'!B11</f>
        <v>0</v>
      </c>
      <c r="C11" s="173"/>
      <c r="D11" s="132" t="e">
        <f t="shared" si="0"/>
        <v>#DIV/0!</v>
      </c>
      <c r="E11" s="89"/>
      <c r="F11" s="135" t="e">
        <f t="shared" si="1"/>
        <v>#DIV/0!</v>
      </c>
      <c r="G11" s="89"/>
      <c r="H11" s="135" t="e">
        <f t="shared" si="2"/>
        <v>#DIV/0!</v>
      </c>
      <c r="I11" s="89"/>
      <c r="J11" s="135" t="e">
        <f t="shared" si="3"/>
        <v>#DIV/0!</v>
      </c>
      <c r="K11" s="89"/>
      <c r="L11" s="135" t="e">
        <f t="shared" si="4"/>
        <v>#DIV/0!</v>
      </c>
      <c r="M11" s="89"/>
      <c r="N11" s="350" t="e">
        <f t="shared" si="5"/>
        <v>#DIV/0!</v>
      </c>
      <c r="O11" s="54"/>
      <c r="P11" s="54"/>
      <c r="Q11" s="54"/>
      <c r="R11" s="55"/>
      <c r="S11" s="7"/>
    </row>
    <row r="12" spans="1:19" s="168" customFormat="1" ht="18" customHeight="1" hidden="1">
      <c r="A12" s="351" t="s">
        <v>86</v>
      </c>
      <c r="B12" s="162">
        <f>'USPEH SAKULE'!B12</f>
        <v>0</v>
      </c>
      <c r="C12" s="173"/>
      <c r="D12" s="132" t="e">
        <f t="shared" si="0"/>
        <v>#DIV/0!</v>
      </c>
      <c r="E12" s="89"/>
      <c r="F12" s="135" t="e">
        <f t="shared" si="1"/>
        <v>#DIV/0!</v>
      </c>
      <c r="G12" s="89"/>
      <c r="H12" s="135" t="e">
        <f t="shared" si="2"/>
        <v>#DIV/0!</v>
      </c>
      <c r="I12" s="89"/>
      <c r="J12" s="135" t="e">
        <f t="shared" si="3"/>
        <v>#DIV/0!</v>
      </c>
      <c r="K12" s="89"/>
      <c r="L12" s="135" t="e">
        <f t="shared" si="4"/>
        <v>#DIV/0!</v>
      </c>
      <c r="M12" s="89"/>
      <c r="N12" s="350" t="e">
        <f t="shared" si="5"/>
        <v>#DIV/0!</v>
      </c>
      <c r="O12" s="54"/>
      <c r="P12" s="54"/>
      <c r="Q12" s="54"/>
      <c r="R12" s="55"/>
      <c r="S12" s="7"/>
    </row>
    <row r="13" spans="1:19" s="168" customFormat="1" ht="18" customHeight="1">
      <c r="A13" s="351" t="s">
        <v>130</v>
      </c>
      <c r="B13" s="162">
        <f>'USPEH SAKULE'!B13</f>
        <v>25</v>
      </c>
      <c r="C13" s="173">
        <v>22</v>
      </c>
      <c r="D13" s="132">
        <f t="shared" si="0"/>
        <v>0.88</v>
      </c>
      <c r="E13" s="89">
        <v>3</v>
      </c>
      <c r="F13" s="135">
        <f t="shared" si="1"/>
        <v>0.12</v>
      </c>
      <c r="G13" s="89"/>
      <c r="H13" s="135">
        <f t="shared" si="2"/>
      </c>
      <c r="I13" s="89"/>
      <c r="J13" s="135">
        <f t="shared" si="3"/>
      </c>
      <c r="K13" s="89"/>
      <c r="L13" s="135">
        <f t="shared" si="4"/>
      </c>
      <c r="M13" s="89"/>
      <c r="N13" s="350">
        <f t="shared" si="5"/>
      </c>
      <c r="O13" s="54"/>
      <c r="P13" s="54"/>
      <c r="Q13" s="54"/>
      <c r="R13" s="55"/>
      <c r="S13" s="7"/>
    </row>
    <row r="14" spans="1:19" s="168" customFormat="1" ht="18" customHeight="1" hidden="1">
      <c r="A14" s="351" t="s">
        <v>20</v>
      </c>
      <c r="B14" s="162">
        <f>'USPEH SAKULE'!B14</f>
        <v>0</v>
      </c>
      <c r="C14" s="173"/>
      <c r="D14" s="132" t="e">
        <f t="shared" si="0"/>
        <v>#DIV/0!</v>
      </c>
      <c r="E14" s="89"/>
      <c r="F14" s="135" t="e">
        <f t="shared" si="1"/>
        <v>#DIV/0!</v>
      </c>
      <c r="G14" s="89"/>
      <c r="H14" s="135" t="e">
        <f t="shared" si="2"/>
        <v>#DIV/0!</v>
      </c>
      <c r="I14" s="89"/>
      <c r="J14" s="135" t="e">
        <f t="shared" si="3"/>
        <v>#DIV/0!</v>
      </c>
      <c r="K14" s="89"/>
      <c r="L14" s="135" t="e">
        <f t="shared" si="4"/>
        <v>#DIV/0!</v>
      </c>
      <c r="M14" s="89"/>
      <c r="N14" s="350" t="e">
        <f t="shared" si="5"/>
        <v>#DIV/0!</v>
      </c>
      <c r="O14" s="54"/>
      <c r="P14" s="54"/>
      <c r="Q14" s="54"/>
      <c r="R14" s="55"/>
      <c r="S14" s="7"/>
    </row>
    <row r="15" spans="1:19" s="168" customFormat="1" ht="18" customHeight="1" hidden="1">
      <c r="A15" s="351" t="s">
        <v>21</v>
      </c>
      <c r="B15" s="162">
        <f>'USPEH SAKULE'!B15</f>
        <v>0</v>
      </c>
      <c r="C15" s="173"/>
      <c r="D15" s="132" t="e">
        <f t="shared" si="0"/>
        <v>#DIV/0!</v>
      </c>
      <c r="E15" s="89"/>
      <c r="F15" s="135" t="e">
        <f t="shared" si="1"/>
        <v>#DIV/0!</v>
      </c>
      <c r="G15" s="89"/>
      <c r="H15" s="135" t="e">
        <f t="shared" si="2"/>
        <v>#DIV/0!</v>
      </c>
      <c r="I15" s="89"/>
      <c r="J15" s="135" t="e">
        <f t="shared" si="3"/>
        <v>#DIV/0!</v>
      </c>
      <c r="K15" s="89"/>
      <c r="L15" s="135" t="e">
        <f t="shared" si="4"/>
        <v>#DIV/0!</v>
      </c>
      <c r="M15" s="89"/>
      <c r="N15" s="350" t="e">
        <f t="shared" si="5"/>
        <v>#DIV/0!</v>
      </c>
      <c r="O15" s="54"/>
      <c r="P15" s="54"/>
      <c r="Q15" s="54"/>
      <c r="R15" s="55"/>
      <c r="S15" s="7"/>
    </row>
    <row r="16" spans="1:19" s="168" customFormat="1" ht="18" customHeight="1" thickBot="1">
      <c r="A16" s="351" t="s">
        <v>131</v>
      </c>
      <c r="B16" s="162">
        <f>'USPEH SAKULE'!B16</f>
        <v>15</v>
      </c>
      <c r="C16" s="173">
        <v>14</v>
      </c>
      <c r="D16" s="132">
        <f t="shared" si="0"/>
        <v>0.9333333333333333</v>
      </c>
      <c r="E16" s="89"/>
      <c r="F16" s="135">
        <f t="shared" si="1"/>
      </c>
      <c r="G16" s="89">
        <v>1</v>
      </c>
      <c r="H16" s="135">
        <f t="shared" si="2"/>
        <v>0.06666666666666667</v>
      </c>
      <c r="I16" s="89"/>
      <c r="J16" s="135">
        <f t="shared" si="3"/>
      </c>
      <c r="K16" s="89"/>
      <c r="L16" s="135">
        <f t="shared" si="4"/>
      </c>
      <c r="M16" s="89"/>
      <c r="N16" s="350">
        <f t="shared" si="5"/>
      </c>
      <c r="O16" s="54"/>
      <c r="P16" s="54"/>
      <c r="Q16" s="54"/>
      <c r="R16" s="55"/>
      <c r="S16" s="7"/>
    </row>
    <row r="17" spans="1:19" s="168" customFormat="1" ht="18" customHeight="1" hidden="1">
      <c r="A17" s="351" t="s">
        <v>23</v>
      </c>
      <c r="B17" s="162">
        <f>'USPEH SAKULE'!B17</f>
        <v>0</v>
      </c>
      <c r="C17" s="173"/>
      <c r="D17" s="132" t="e">
        <f t="shared" si="0"/>
        <v>#DIV/0!</v>
      </c>
      <c r="E17" s="89"/>
      <c r="F17" s="135" t="e">
        <f t="shared" si="1"/>
        <v>#DIV/0!</v>
      </c>
      <c r="G17" s="89"/>
      <c r="H17" s="135" t="e">
        <f t="shared" si="2"/>
        <v>#DIV/0!</v>
      </c>
      <c r="I17" s="89"/>
      <c r="J17" s="135" t="e">
        <f t="shared" si="3"/>
        <v>#DIV/0!</v>
      </c>
      <c r="K17" s="89"/>
      <c r="L17" s="135" t="e">
        <f t="shared" si="4"/>
        <v>#DIV/0!</v>
      </c>
      <c r="M17" s="89"/>
      <c r="N17" s="350" t="e">
        <f t="shared" si="5"/>
        <v>#DIV/0!</v>
      </c>
      <c r="O17" s="54"/>
      <c r="P17" s="54"/>
      <c r="Q17" s="54"/>
      <c r="R17" s="55"/>
      <c r="S17" s="7"/>
    </row>
    <row r="18" spans="1:19" s="168" customFormat="1" ht="18" customHeight="1" hidden="1" thickBot="1">
      <c r="A18" s="352" t="s">
        <v>24</v>
      </c>
      <c r="B18" s="163">
        <f>'USPEH SAKULE'!B18</f>
        <v>0</v>
      </c>
      <c r="C18" s="174"/>
      <c r="D18" s="133" t="e">
        <f t="shared" si="0"/>
        <v>#DIV/0!</v>
      </c>
      <c r="E18" s="90"/>
      <c r="F18" s="136" t="e">
        <f t="shared" si="1"/>
        <v>#DIV/0!</v>
      </c>
      <c r="G18" s="90"/>
      <c r="H18" s="136" t="e">
        <f t="shared" si="2"/>
        <v>#DIV/0!</v>
      </c>
      <c r="I18" s="90"/>
      <c r="J18" s="136" t="e">
        <f t="shared" si="3"/>
        <v>#DIV/0!</v>
      </c>
      <c r="K18" s="90"/>
      <c r="L18" s="136" t="e">
        <f t="shared" si="4"/>
        <v>#DIV/0!</v>
      </c>
      <c r="M18" s="90"/>
      <c r="N18" s="353" t="e">
        <f>IF(M18/D18&gt;0,M18/D18,"")</f>
        <v>#DIV/0!</v>
      </c>
      <c r="O18" s="54"/>
      <c r="P18" s="54"/>
      <c r="Q18" s="54"/>
      <c r="R18" s="55"/>
      <c r="S18" s="7"/>
    </row>
    <row r="19" spans="1:18" s="70" customFormat="1" ht="18" customHeight="1" thickBot="1">
      <c r="A19" s="365" t="s">
        <v>25</v>
      </c>
      <c r="B19" s="356">
        <f>SUM(B6:B18)</f>
        <v>67</v>
      </c>
      <c r="C19" s="303">
        <f>SUM(C6:C18)</f>
        <v>63</v>
      </c>
      <c r="D19" s="357">
        <f t="shared" si="0"/>
        <v>0.9402985074626866</v>
      </c>
      <c r="E19" s="304">
        <f>SUM(E6:E18)</f>
        <v>3</v>
      </c>
      <c r="F19" s="358">
        <f t="shared" si="1"/>
        <v>0.04477611940298507</v>
      </c>
      <c r="G19" s="304">
        <f>SUM(G6:G18)</f>
        <v>1</v>
      </c>
      <c r="H19" s="358">
        <f t="shared" si="2"/>
        <v>0.014925373134328358</v>
      </c>
      <c r="I19" s="304">
        <f>SUM(I6:I18)</f>
        <v>0</v>
      </c>
      <c r="J19" s="358">
        <f t="shared" si="3"/>
      </c>
      <c r="K19" s="304">
        <f>SUM(K6:K18)</f>
        <v>0</v>
      </c>
      <c r="L19" s="358">
        <f t="shared" si="4"/>
      </c>
      <c r="M19" s="304">
        <f>SUM(M6:M18)</f>
        <v>0</v>
      </c>
      <c r="N19" s="359">
        <f>IF(M19/B19&gt;0,M19/B19,"")</f>
      </c>
      <c r="O19" s="69"/>
      <c r="P19" s="69"/>
      <c r="Q19" s="69"/>
      <c r="R19" s="69"/>
    </row>
    <row r="20" spans="1:19" s="168" customFormat="1" ht="18" customHeight="1" hidden="1">
      <c r="A20" s="505" t="s">
        <v>14</v>
      </c>
      <c r="B20" s="164">
        <f>'USPEH SAKULE'!B20</f>
        <v>0</v>
      </c>
      <c r="C20" s="175"/>
      <c r="D20" s="134" t="e">
        <f t="shared" si="0"/>
        <v>#DIV/0!</v>
      </c>
      <c r="E20" s="91"/>
      <c r="F20" s="137" t="e">
        <f t="shared" si="1"/>
        <v>#DIV/0!</v>
      </c>
      <c r="G20" s="91"/>
      <c r="H20" s="137" t="e">
        <f t="shared" si="2"/>
        <v>#DIV/0!</v>
      </c>
      <c r="I20" s="91"/>
      <c r="J20" s="137" t="e">
        <f t="shared" si="3"/>
        <v>#DIV/0!</v>
      </c>
      <c r="K20" s="91"/>
      <c r="L20" s="137" t="e">
        <f t="shared" si="4"/>
        <v>#DIV/0!</v>
      </c>
      <c r="M20" s="91"/>
      <c r="N20" s="355" t="e">
        <f>IF(M20/B20&gt;0,M20/B20,"")</f>
        <v>#DIV/0!</v>
      </c>
      <c r="O20" s="54"/>
      <c r="P20" s="54"/>
      <c r="Q20" s="54"/>
      <c r="R20" s="55"/>
      <c r="S20" s="7"/>
    </row>
    <row r="21" spans="1:19" s="168" customFormat="1" ht="18" customHeight="1">
      <c r="A21" s="354" t="s">
        <v>132</v>
      </c>
      <c r="B21" s="164">
        <f>'USPEH SAKULE'!B21</f>
        <v>15</v>
      </c>
      <c r="C21" s="175">
        <v>15</v>
      </c>
      <c r="D21" s="134">
        <f t="shared" si="0"/>
        <v>1</v>
      </c>
      <c r="E21" s="91"/>
      <c r="F21" s="137">
        <f t="shared" si="1"/>
      </c>
      <c r="G21" s="91"/>
      <c r="H21" s="137">
        <f t="shared" si="2"/>
      </c>
      <c r="I21" s="91"/>
      <c r="J21" s="137">
        <f t="shared" si="3"/>
      </c>
      <c r="K21" s="91"/>
      <c r="L21" s="137">
        <f t="shared" si="4"/>
      </c>
      <c r="M21" s="91"/>
      <c r="N21" s="355">
        <f aca="true" t="shared" si="6" ref="N21:N32">IF(M21/B21&gt;0,M21/B21,"")</f>
      </c>
      <c r="O21" s="54"/>
      <c r="P21" s="54"/>
      <c r="Q21" s="54"/>
      <c r="R21" s="55"/>
      <c r="S21" s="7"/>
    </row>
    <row r="22" spans="1:19" s="168" customFormat="1" ht="18" customHeight="1" hidden="1">
      <c r="A22" s="351" t="s">
        <v>27</v>
      </c>
      <c r="B22" s="164">
        <f>'USPEH SAKULE'!B22</f>
        <v>0</v>
      </c>
      <c r="C22" s="173"/>
      <c r="D22" s="132" t="e">
        <f t="shared" si="0"/>
        <v>#DIV/0!</v>
      </c>
      <c r="E22" s="89"/>
      <c r="F22" s="135" t="e">
        <f t="shared" si="1"/>
        <v>#DIV/0!</v>
      </c>
      <c r="G22" s="89"/>
      <c r="H22" s="135" t="e">
        <f t="shared" si="2"/>
        <v>#DIV/0!</v>
      </c>
      <c r="I22" s="89"/>
      <c r="J22" s="135" t="e">
        <f t="shared" si="3"/>
        <v>#DIV/0!</v>
      </c>
      <c r="K22" s="89"/>
      <c r="L22" s="135" t="e">
        <f t="shared" si="4"/>
        <v>#DIV/0!</v>
      </c>
      <c r="M22" s="89"/>
      <c r="N22" s="355" t="e">
        <f t="shared" si="6"/>
        <v>#DIV/0!</v>
      </c>
      <c r="O22" s="54"/>
      <c r="P22" s="54"/>
      <c r="Q22" s="54"/>
      <c r="R22" s="55"/>
      <c r="S22" s="7"/>
    </row>
    <row r="23" spans="1:19" s="168" customFormat="1" ht="18" customHeight="1" hidden="1">
      <c r="A23" s="351" t="s">
        <v>28</v>
      </c>
      <c r="B23" s="164">
        <f>'USPEH SAKULE'!B23</f>
        <v>0</v>
      </c>
      <c r="C23" s="173"/>
      <c r="D23" s="132" t="e">
        <f t="shared" si="0"/>
        <v>#DIV/0!</v>
      </c>
      <c r="E23" s="89"/>
      <c r="F23" s="135" t="e">
        <f t="shared" si="1"/>
        <v>#DIV/0!</v>
      </c>
      <c r="G23" s="89"/>
      <c r="H23" s="135" t="e">
        <f t="shared" si="2"/>
        <v>#DIV/0!</v>
      </c>
      <c r="I23" s="89"/>
      <c r="J23" s="135" t="e">
        <f t="shared" si="3"/>
        <v>#DIV/0!</v>
      </c>
      <c r="K23" s="89"/>
      <c r="L23" s="135" t="e">
        <f t="shared" si="4"/>
        <v>#DIV/0!</v>
      </c>
      <c r="M23" s="89"/>
      <c r="N23" s="355" t="e">
        <f t="shared" si="6"/>
        <v>#DIV/0!</v>
      </c>
      <c r="O23" s="54"/>
      <c r="P23" s="54"/>
      <c r="Q23" s="54"/>
      <c r="R23" s="55"/>
      <c r="S23" s="7"/>
    </row>
    <row r="24" spans="1:19" s="168" customFormat="1" ht="18" customHeight="1">
      <c r="A24" s="351" t="s">
        <v>133</v>
      </c>
      <c r="B24" s="164">
        <f>'USPEH SAKULE'!B24</f>
        <v>28</v>
      </c>
      <c r="C24" s="173">
        <v>23</v>
      </c>
      <c r="D24" s="132">
        <f t="shared" si="0"/>
        <v>0.8214285714285714</v>
      </c>
      <c r="E24" s="89">
        <v>2</v>
      </c>
      <c r="F24" s="135">
        <f t="shared" si="1"/>
        <v>0.07142857142857142</v>
      </c>
      <c r="G24" s="89">
        <v>3</v>
      </c>
      <c r="H24" s="135">
        <f t="shared" si="2"/>
        <v>0.10714285714285714</v>
      </c>
      <c r="I24" s="89"/>
      <c r="J24" s="135">
        <f t="shared" si="3"/>
      </c>
      <c r="K24" s="89"/>
      <c r="L24" s="135">
        <f t="shared" si="4"/>
      </c>
      <c r="M24" s="89"/>
      <c r="N24" s="355">
        <f t="shared" si="6"/>
      </c>
      <c r="O24" s="54"/>
      <c r="P24" s="54"/>
      <c r="Q24" s="54"/>
      <c r="R24" s="55"/>
      <c r="S24" s="7"/>
    </row>
    <row r="25" spans="1:19" s="168" customFormat="1" ht="18" customHeight="1" hidden="1">
      <c r="A25" s="351" t="s">
        <v>30</v>
      </c>
      <c r="B25" s="164">
        <f>'USPEH SAKULE'!B25</f>
        <v>0</v>
      </c>
      <c r="C25" s="173"/>
      <c r="D25" s="132" t="e">
        <f t="shared" si="0"/>
        <v>#DIV/0!</v>
      </c>
      <c r="E25" s="89"/>
      <c r="F25" s="135" t="e">
        <f t="shared" si="1"/>
        <v>#DIV/0!</v>
      </c>
      <c r="G25" s="89"/>
      <c r="H25" s="135" t="e">
        <f t="shared" si="2"/>
        <v>#DIV/0!</v>
      </c>
      <c r="I25" s="89"/>
      <c r="J25" s="135" t="e">
        <f t="shared" si="3"/>
        <v>#DIV/0!</v>
      </c>
      <c r="K25" s="89"/>
      <c r="L25" s="135" t="e">
        <f t="shared" si="4"/>
        <v>#DIV/0!</v>
      </c>
      <c r="M25" s="89"/>
      <c r="N25" s="355" t="e">
        <f t="shared" si="6"/>
        <v>#DIV/0!</v>
      </c>
      <c r="O25" s="54"/>
      <c r="P25" s="54"/>
      <c r="Q25" s="54"/>
      <c r="R25" s="55"/>
      <c r="S25" s="7"/>
    </row>
    <row r="26" spans="1:19" s="168" customFormat="1" ht="18" customHeight="1" hidden="1">
      <c r="A26" s="351" t="s">
        <v>31</v>
      </c>
      <c r="B26" s="164">
        <f>'USPEH SAKULE'!B26</f>
        <v>0</v>
      </c>
      <c r="C26" s="173"/>
      <c r="D26" s="132" t="e">
        <f t="shared" si="0"/>
        <v>#DIV/0!</v>
      </c>
      <c r="E26" s="89"/>
      <c r="F26" s="135" t="e">
        <f t="shared" si="1"/>
        <v>#DIV/0!</v>
      </c>
      <c r="G26" s="89"/>
      <c r="H26" s="135" t="e">
        <f t="shared" si="2"/>
        <v>#DIV/0!</v>
      </c>
      <c r="I26" s="89"/>
      <c r="J26" s="135" t="e">
        <f t="shared" si="3"/>
        <v>#DIV/0!</v>
      </c>
      <c r="K26" s="89"/>
      <c r="L26" s="135" t="e">
        <f t="shared" si="4"/>
        <v>#DIV/0!</v>
      </c>
      <c r="M26" s="89"/>
      <c r="N26" s="355" t="e">
        <f t="shared" si="6"/>
        <v>#DIV/0!</v>
      </c>
      <c r="O26" s="54"/>
      <c r="P26" s="54"/>
      <c r="Q26" s="54"/>
      <c r="R26" s="55"/>
      <c r="S26" s="7"/>
    </row>
    <row r="27" spans="1:19" s="168" customFormat="1" ht="18" customHeight="1">
      <c r="A27" s="351" t="s">
        <v>134</v>
      </c>
      <c r="B27" s="164">
        <f>'USPEH SAKULE'!B27</f>
        <v>23</v>
      </c>
      <c r="C27" s="173">
        <v>21</v>
      </c>
      <c r="D27" s="132">
        <f t="shared" si="0"/>
        <v>0.9130434782608695</v>
      </c>
      <c r="E27" s="89"/>
      <c r="F27" s="135">
        <f t="shared" si="1"/>
      </c>
      <c r="G27" s="89">
        <v>2</v>
      </c>
      <c r="H27" s="135">
        <f t="shared" si="2"/>
        <v>0.08695652173913043</v>
      </c>
      <c r="I27" s="89"/>
      <c r="J27" s="135">
        <f t="shared" si="3"/>
      </c>
      <c r="K27" s="89"/>
      <c r="L27" s="135">
        <f t="shared" si="4"/>
      </c>
      <c r="M27" s="89"/>
      <c r="N27" s="355">
        <f t="shared" si="6"/>
      </c>
      <c r="O27" s="54"/>
      <c r="P27" s="54"/>
      <c r="Q27" s="54"/>
      <c r="R27" s="55"/>
      <c r="S27" s="7"/>
    </row>
    <row r="28" spans="1:19" s="168" customFormat="1" ht="18" customHeight="1" hidden="1">
      <c r="A28" s="351" t="s">
        <v>33</v>
      </c>
      <c r="B28" s="164">
        <f>'USPEH SAKULE'!B28</f>
        <v>0</v>
      </c>
      <c r="C28" s="173"/>
      <c r="D28" s="132" t="e">
        <f t="shared" si="0"/>
        <v>#DIV/0!</v>
      </c>
      <c r="E28" s="89"/>
      <c r="F28" s="135" t="e">
        <f t="shared" si="1"/>
        <v>#DIV/0!</v>
      </c>
      <c r="G28" s="89"/>
      <c r="H28" s="135" t="e">
        <f t="shared" si="2"/>
        <v>#DIV/0!</v>
      </c>
      <c r="I28" s="89"/>
      <c r="J28" s="135" t="e">
        <f t="shared" si="3"/>
        <v>#DIV/0!</v>
      </c>
      <c r="K28" s="89"/>
      <c r="L28" s="135" t="e">
        <f t="shared" si="4"/>
        <v>#DIV/0!</v>
      </c>
      <c r="M28" s="89"/>
      <c r="N28" s="355" t="e">
        <f t="shared" si="6"/>
        <v>#DIV/0!</v>
      </c>
      <c r="O28" s="54"/>
      <c r="P28" s="54"/>
      <c r="Q28" s="54"/>
      <c r="R28" s="55"/>
      <c r="S28" s="7"/>
    </row>
    <row r="29" spans="1:19" s="168" customFormat="1" ht="18" customHeight="1" hidden="1">
      <c r="A29" s="351" t="s">
        <v>78</v>
      </c>
      <c r="B29" s="164">
        <f>'USPEH SAKULE'!B29</f>
        <v>0</v>
      </c>
      <c r="C29" s="173"/>
      <c r="D29" s="132" t="e">
        <f t="shared" si="0"/>
        <v>#DIV/0!</v>
      </c>
      <c r="E29" s="89"/>
      <c r="F29" s="135" t="e">
        <f t="shared" si="1"/>
        <v>#DIV/0!</v>
      </c>
      <c r="G29" s="89"/>
      <c r="H29" s="135" t="e">
        <f t="shared" si="2"/>
        <v>#DIV/0!</v>
      </c>
      <c r="I29" s="89"/>
      <c r="J29" s="135" t="e">
        <f t="shared" si="3"/>
        <v>#DIV/0!</v>
      </c>
      <c r="K29" s="89"/>
      <c r="L29" s="135" t="e">
        <f t="shared" si="4"/>
        <v>#DIV/0!</v>
      </c>
      <c r="M29" s="89"/>
      <c r="N29" s="355" t="e">
        <f t="shared" si="6"/>
        <v>#DIV/0!</v>
      </c>
      <c r="O29" s="54"/>
      <c r="P29" s="54"/>
      <c r="Q29" s="54"/>
      <c r="R29" s="55"/>
      <c r="S29" s="7"/>
    </row>
    <row r="30" spans="1:19" s="168" customFormat="1" ht="18" customHeight="1" thickBot="1">
      <c r="A30" s="351" t="s">
        <v>135</v>
      </c>
      <c r="B30" s="164">
        <f>'USPEH SAKULE'!B30</f>
        <v>16</v>
      </c>
      <c r="C30" s="173">
        <v>12</v>
      </c>
      <c r="D30" s="132">
        <f t="shared" si="0"/>
        <v>0.75</v>
      </c>
      <c r="E30" s="89">
        <v>4</v>
      </c>
      <c r="F30" s="135">
        <f t="shared" si="1"/>
        <v>0.25</v>
      </c>
      <c r="G30" s="89"/>
      <c r="H30" s="135">
        <f t="shared" si="2"/>
      </c>
      <c r="I30" s="89"/>
      <c r="J30" s="135">
        <f t="shared" si="3"/>
      </c>
      <c r="K30" s="89"/>
      <c r="L30" s="135">
        <f t="shared" si="4"/>
      </c>
      <c r="M30" s="89"/>
      <c r="N30" s="355">
        <f t="shared" si="6"/>
      </c>
      <c r="O30" s="54"/>
      <c r="P30" s="54"/>
      <c r="Q30" s="54"/>
      <c r="R30" s="55"/>
      <c r="S30" s="7"/>
    </row>
    <row r="31" spans="1:19" s="168" customFormat="1" ht="18" customHeight="1" hidden="1">
      <c r="A31" s="351" t="s">
        <v>35</v>
      </c>
      <c r="B31" s="164">
        <f>'USPEH SAKULE'!B31</f>
        <v>0</v>
      </c>
      <c r="C31" s="174"/>
      <c r="D31" s="132" t="e">
        <f t="shared" si="0"/>
        <v>#DIV/0!</v>
      </c>
      <c r="E31" s="90"/>
      <c r="F31" s="135" t="e">
        <f t="shared" si="1"/>
        <v>#DIV/0!</v>
      </c>
      <c r="G31" s="90"/>
      <c r="H31" s="135" t="e">
        <f t="shared" si="2"/>
        <v>#DIV/0!</v>
      </c>
      <c r="I31" s="90"/>
      <c r="J31" s="135" t="e">
        <f t="shared" si="3"/>
        <v>#DIV/0!</v>
      </c>
      <c r="K31" s="90"/>
      <c r="L31" s="135" t="e">
        <f t="shared" si="4"/>
        <v>#DIV/0!</v>
      </c>
      <c r="M31" s="90"/>
      <c r="N31" s="355" t="e">
        <f t="shared" si="6"/>
        <v>#DIV/0!</v>
      </c>
      <c r="O31" s="54"/>
      <c r="P31" s="54"/>
      <c r="Q31" s="54"/>
      <c r="R31" s="55"/>
      <c r="S31" s="7"/>
    </row>
    <row r="32" spans="1:19" s="168" customFormat="1" ht="18" customHeight="1" hidden="1" thickBot="1">
      <c r="A32" s="352" t="s">
        <v>87</v>
      </c>
      <c r="B32" s="165">
        <f>'USPEH SAKULE'!B32</f>
        <v>0</v>
      </c>
      <c r="C32" s="174"/>
      <c r="D32" s="133" t="e">
        <f t="shared" si="0"/>
        <v>#DIV/0!</v>
      </c>
      <c r="E32" s="90"/>
      <c r="F32" s="136" t="e">
        <f t="shared" si="1"/>
        <v>#DIV/0!</v>
      </c>
      <c r="G32" s="90"/>
      <c r="H32" s="136" t="e">
        <f t="shared" si="2"/>
        <v>#DIV/0!</v>
      </c>
      <c r="I32" s="90"/>
      <c r="J32" s="136" t="e">
        <f t="shared" si="3"/>
        <v>#DIV/0!</v>
      </c>
      <c r="K32" s="90"/>
      <c r="L32" s="136" t="e">
        <f t="shared" si="4"/>
        <v>#DIV/0!</v>
      </c>
      <c r="M32" s="90"/>
      <c r="N32" s="355" t="e">
        <f t="shared" si="6"/>
        <v>#DIV/0!</v>
      </c>
      <c r="O32" s="54"/>
      <c r="P32" s="54"/>
      <c r="Q32" s="54"/>
      <c r="R32" s="55"/>
      <c r="S32" s="7"/>
    </row>
    <row r="33" spans="1:18" s="28" customFormat="1" ht="18" customHeight="1" thickBot="1">
      <c r="A33" s="365" t="s">
        <v>36</v>
      </c>
      <c r="B33" s="356">
        <f>SUM(B20:B32)</f>
        <v>82</v>
      </c>
      <c r="C33" s="303">
        <f>SUM(C20:C32)</f>
        <v>71</v>
      </c>
      <c r="D33" s="366">
        <f t="shared" si="0"/>
        <v>0.8658536585365854</v>
      </c>
      <c r="E33" s="304">
        <f>SUM(E20:E32)</f>
        <v>6</v>
      </c>
      <c r="F33" s="367">
        <f t="shared" si="1"/>
        <v>0.07317073170731707</v>
      </c>
      <c r="G33" s="304">
        <f>SUM(G20:G32)</f>
        <v>5</v>
      </c>
      <c r="H33" s="367">
        <f t="shared" si="2"/>
        <v>0.06097560975609756</v>
      </c>
      <c r="I33" s="304">
        <f>SUM(I20:I32)</f>
        <v>0</v>
      </c>
      <c r="J33" s="367">
        <f t="shared" si="3"/>
      </c>
      <c r="K33" s="304">
        <f>SUM(K20:K32)</f>
        <v>0</v>
      </c>
      <c r="L33" s="367">
        <f t="shared" si="4"/>
      </c>
      <c r="M33" s="304">
        <f>SUM(M20:M32)</f>
        <v>0</v>
      </c>
      <c r="N33" s="368">
        <f>IF(M33/B33&gt;0,M33/B33,"")</f>
      </c>
      <c r="O33" s="69"/>
      <c r="P33" s="69"/>
      <c r="Q33" s="69"/>
      <c r="R33" s="72"/>
    </row>
    <row r="34" spans="1:18" s="28" customFormat="1" ht="18" customHeight="1" thickBot="1">
      <c r="A34" s="360" t="s">
        <v>37</v>
      </c>
      <c r="B34" s="361">
        <f>B19+B33</f>
        <v>149</v>
      </c>
      <c r="C34" s="331">
        <f>C19+C33</f>
        <v>134</v>
      </c>
      <c r="D34" s="362">
        <f t="shared" si="0"/>
        <v>0.8993288590604027</v>
      </c>
      <c r="E34" s="332">
        <f>E19+E33</f>
        <v>9</v>
      </c>
      <c r="F34" s="363">
        <f t="shared" si="1"/>
        <v>0.06040268456375839</v>
      </c>
      <c r="G34" s="332">
        <f>G19+G33</f>
        <v>6</v>
      </c>
      <c r="H34" s="363">
        <f t="shared" si="2"/>
        <v>0.040268456375838924</v>
      </c>
      <c r="I34" s="332">
        <f>I19+I33</f>
        <v>0</v>
      </c>
      <c r="J34" s="363">
        <f t="shared" si="3"/>
      </c>
      <c r="K34" s="332">
        <f>K19+K33</f>
        <v>0</v>
      </c>
      <c r="L34" s="363">
        <f t="shared" si="4"/>
      </c>
      <c r="M34" s="332">
        <f>M19+M33</f>
        <v>0</v>
      </c>
      <c r="N34" s="364">
        <f>IF(M34/B34&gt;0,M34/B34,"")</f>
      </c>
      <c r="O34" s="69"/>
      <c r="P34" s="69"/>
      <c r="Q34" s="69"/>
      <c r="R34" s="72"/>
    </row>
    <row r="35" spans="15:18" ht="15.75">
      <c r="O35" s="48"/>
      <c r="P35" s="48"/>
      <c r="Q35" s="48"/>
      <c r="R35" s="48"/>
    </row>
  </sheetData>
  <sheetProtection selectLockedCells="1"/>
  <mergeCells count="3">
    <mergeCell ref="C4:N4"/>
    <mergeCell ref="A2:N2"/>
    <mergeCell ref="A1:N1"/>
  </mergeCells>
  <printOptions horizontalCentered="1" verticalCentered="1"/>
  <pageMargins left="0.62" right="0.7480314960629921" top="0.1968503937007874" bottom="0.15748031496062992" header="0.15748031496062992" footer="0.15748031496062992"/>
  <pageSetup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S35"/>
  <sheetViews>
    <sheetView view="pageBreakPreview" zoomScale="85" zoomScaleSheetLayoutView="85" zoomScalePageLayoutView="0" workbookViewId="0" topLeftCell="A1">
      <selection activeCell="C27" sqref="C27"/>
    </sheetView>
  </sheetViews>
  <sheetFormatPr defaultColWidth="0" defaultRowHeight="15.75" customHeight="1" zeroHeight="1"/>
  <cols>
    <col min="1" max="1" width="8.296875" style="49" customWidth="1"/>
    <col min="2" max="2" width="16.296875" style="49" customWidth="1"/>
    <col min="3" max="12" width="8.296875" style="49" customWidth="1"/>
    <col min="13" max="13" width="8.296875" style="169" customWidth="1"/>
    <col min="14" max="14" width="8.296875" style="49" customWidth="1"/>
    <col min="15" max="15" width="3.19921875" style="49" customWidth="1"/>
    <col min="16" max="19" width="8.296875" style="49" hidden="1" customWidth="1"/>
    <col min="20" max="16384" width="8.296875" style="48" hidden="1" customWidth="1"/>
  </cols>
  <sheetData>
    <row r="1" spans="1:19" s="166" customFormat="1" ht="15.75">
      <c r="A1" s="679" t="s">
        <v>172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80"/>
      <c r="N1" s="680"/>
      <c r="O1" s="73"/>
      <c r="P1" s="73"/>
      <c r="Q1" s="73"/>
      <c r="R1" s="73"/>
      <c r="S1" s="74"/>
    </row>
    <row r="2" spans="1:18" ht="15.75">
      <c r="A2" s="689" t="s">
        <v>98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1"/>
      <c r="N2" s="691"/>
      <c r="O2" s="64"/>
      <c r="P2" s="64"/>
      <c r="Q2" s="64"/>
      <c r="R2" s="64"/>
    </row>
    <row r="3" spans="1:13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71"/>
    </row>
    <row r="4" spans="1:19" s="28" customFormat="1" ht="15.75">
      <c r="A4" s="345"/>
      <c r="B4" s="346" t="s">
        <v>1</v>
      </c>
      <c r="C4" s="686" t="s">
        <v>96</v>
      </c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678"/>
      <c r="O4" s="75"/>
      <c r="P4" s="75"/>
      <c r="Q4" s="75"/>
      <c r="R4" s="71"/>
      <c r="S4" s="5"/>
    </row>
    <row r="5" spans="1:19" s="167" customFormat="1" ht="76.5" customHeight="1">
      <c r="A5" s="347" t="s">
        <v>3</v>
      </c>
      <c r="B5" s="161" t="s">
        <v>39</v>
      </c>
      <c r="C5" s="172" t="s">
        <v>114</v>
      </c>
      <c r="D5" s="127" t="s">
        <v>9</v>
      </c>
      <c r="E5" s="128" t="s">
        <v>115</v>
      </c>
      <c r="F5" s="127" t="s">
        <v>9</v>
      </c>
      <c r="G5" s="128" t="s">
        <v>116</v>
      </c>
      <c r="H5" s="127" t="s">
        <v>9</v>
      </c>
      <c r="I5" s="128" t="s">
        <v>117</v>
      </c>
      <c r="J5" s="127" t="s">
        <v>9</v>
      </c>
      <c r="K5" s="128" t="s">
        <v>118</v>
      </c>
      <c r="L5" s="127" t="s">
        <v>9</v>
      </c>
      <c r="M5" s="128" t="s">
        <v>111</v>
      </c>
      <c r="N5" s="348" t="s">
        <v>9</v>
      </c>
      <c r="O5" s="77"/>
      <c r="P5" s="77"/>
      <c r="Q5" s="78"/>
      <c r="R5" s="79"/>
      <c r="S5" s="79"/>
    </row>
    <row r="6" spans="1:19" s="168" customFormat="1" ht="18" customHeight="1" hidden="1">
      <c r="A6" s="349" t="s">
        <v>162</v>
      </c>
      <c r="B6" s="162">
        <f>'USPEH SAKULE'!B6</f>
        <v>0</v>
      </c>
      <c r="C6" s="173"/>
      <c r="D6" s="132" t="e">
        <f aca="true" t="shared" si="0" ref="D6:D34">IF(C6/B6&gt;0,C6/B6,"")</f>
        <v>#DIV/0!</v>
      </c>
      <c r="E6" s="89"/>
      <c r="F6" s="135" t="e">
        <f aca="true" t="shared" si="1" ref="F6:F34">IF(E6/B6&gt;0,E6/B6,"")</f>
        <v>#DIV/0!</v>
      </c>
      <c r="G6" s="89"/>
      <c r="H6" s="135" t="e">
        <f aca="true" t="shared" si="2" ref="H6:H34">IF(G6/B6&gt;0,G6/B6,"")</f>
        <v>#DIV/0!</v>
      </c>
      <c r="I6" s="89"/>
      <c r="J6" s="135" t="e">
        <f aca="true" t="shared" si="3" ref="J6:J34">IF(I6/B6&gt;0,I6/B6,"")</f>
        <v>#DIV/0!</v>
      </c>
      <c r="K6" s="89"/>
      <c r="L6" s="135" t="e">
        <f aca="true" t="shared" si="4" ref="L6:L34">IF(K6/B6&gt;0,K6/B6,"")</f>
        <v>#DIV/0!</v>
      </c>
      <c r="M6" s="89"/>
      <c r="N6" s="350" t="e">
        <f>IF(M6/B6&gt;0,M6/B6,"")</f>
        <v>#DIV/0!</v>
      </c>
      <c r="O6" s="54"/>
      <c r="P6" s="54"/>
      <c r="Q6" s="54"/>
      <c r="R6" s="55"/>
      <c r="S6" s="7"/>
    </row>
    <row r="7" spans="1:19" s="168" customFormat="1" ht="18" customHeight="1">
      <c r="A7" s="351" t="s">
        <v>128</v>
      </c>
      <c r="B7" s="162">
        <f>'USPEH SAKULE'!B7</f>
        <v>17</v>
      </c>
      <c r="C7" s="173"/>
      <c r="D7" s="132">
        <f t="shared" si="0"/>
      </c>
      <c r="E7" s="89"/>
      <c r="F7" s="135">
        <f t="shared" si="1"/>
      </c>
      <c r="G7" s="89"/>
      <c r="H7" s="135">
        <f t="shared" si="2"/>
      </c>
      <c r="I7" s="89"/>
      <c r="J7" s="135">
        <f t="shared" si="3"/>
      </c>
      <c r="K7" s="89"/>
      <c r="L7" s="135">
        <f t="shared" si="4"/>
      </c>
      <c r="M7" s="89"/>
      <c r="N7" s="350">
        <f>IF(M7/B7&gt;0,M7/B7,"")</f>
      </c>
      <c r="O7" s="54"/>
      <c r="P7" s="54"/>
      <c r="Q7" s="54"/>
      <c r="R7" s="55"/>
      <c r="S7" s="7"/>
    </row>
    <row r="8" spans="1:19" s="168" customFormat="1" ht="18" customHeight="1" hidden="1">
      <c r="A8" s="351" t="s">
        <v>16</v>
      </c>
      <c r="B8" s="162">
        <f>'USPEH SAKULE'!B8</f>
        <v>0</v>
      </c>
      <c r="C8" s="173"/>
      <c r="D8" s="132" t="e">
        <f t="shared" si="0"/>
        <v>#DIV/0!</v>
      </c>
      <c r="E8" s="89"/>
      <c r="F8" s="135" t="e">
        <f t="shared" si="1"/>
        <v>#DIV/0!</v>
      </c>
      <c r="G8" s="89"/>
      <c r="H8" s="135" t="e">
        <f t="shared" si="2"/>
        <v>#DIV/0!</v>
      </c>
      <c r="I8" s="89"/>
      <c r="J8" s="135" t="e">
        <f t="shared" si="3"/>
        <v>#DIV/0!</v>
      </c>
      <c r="K8" s="89"/>
      <c r="L8" s="135" t="e">
        <f t="shared" si="4"/>
        <v>#DIV/0!</v>
      </c>
      <c r="M8" s="89"/>
      <c r="N8" s="350" t="e">
        <f aca="true" t="shared" si="5" ref="N8:N17">IF(M8/B8&gt;0,M8/B8,"")</f>
        <v>#DIV/0!</v>
      </c>
      <c r="O8" s="54"/>
      <c r="P8" s="54"/>
      <c r="Q8" s="54"/>
      <c r="R8" s="55"/>
      <c r="S8" s="7"/>
    </row>
    <row r="9" spans="1:19" s="168" customFormat="1" ht="18" customHeight="1" hidden="1">
      <c r="A9" s="351" t="s">
        <v>85</v>
      </c>
      <c r="B9" s="162">
        <f>'USPEH SAKULE'!B9</f>
        <v>0</v>
      </c>
      <c r="C9" s="173"/>
      <c r="D9" s="132" t="e">
        <f t="shared" si="0"/>
        <v>#DIV/0!</v>
      </c>
      <c r="E9" s="89"/>
      <c r="F9" s="135" t="e">
        <f t="shared" si="1"/>
        <v>#DIV/0!</v>
      </c>
      <c r="G9" s="89"/>
      <c r="H9" s="135" t="e">
        <f t="shared" si="2"/>
        <v>#DIV/0!</v>
      </c>
      <c r="I9" s="89"/>
      <c r="J9" s="135" t="e">
        <f t="shared" si="3"/>
        <v>#DIV/0!</v>
      </c>
      <c r="K9" s="89"/>
      <c r="L9" s="135" t="e">
        <f t="shared" si="4"/>
        <v>#DIV/0!</v>
      </c>
      <c r="M9" s="89"/>
      <c r="N9" s="350" t="e">
        <f t="shared" si="5"/>
        <v>#DIV/0!</v>
      </c>
      <c r="O9" s="54"/>
      <c r="P9" s="54"/>
      <c r="Q9" s="54"/>
      <c r="R9" s="55"/>
      <c r="S9" s="7"/>
    </row>
    <row r="10" spans="1:19" s="168" customFormat="1" ht="18" customHeight="1">
      <c r="A10" s="351" t="s">
        <v>129</v>
      </c>
      <c r="B10" s="162">
        <f>'USPEH SAKULE'!B10</f>
        <v>10</v>
      </c>
      <c r="C10" s="173"/>
      <c r="D10" s="132">
        <f t="shared" si="0"/>
      </c>
      <c r="E10" s="89"/>
      <c r="F10" s="135">
        <f t="shared" si="1"/>
      </c>
      <c r="G10" s="89"/>
      <c r="H10" s="135">
        <f t="shared" si="2"/>
      </c>
      <c r="I10" s="89"/>
      <c r="J10" s="135">
        <f t="shared" si="3"/>
      </c>
      <c r="K10" s="89"/>
      <c r="L10" s="135">
        <f t="shared" si="4"/>
      </c>
      <c r="M10" s="89"/>
      <c r="N10" s="350">
        <f t="shared" si="5"/>
      </c>
      <c r="O10" s="54"/>
      <c r="P10" s="54"/>
      <c r="Q10" s="54"/>
      <c r="R10" s="55"/>
      <c r="S10" s="7"/>
    </row>
    <row r="11" spans="1:19" s="168" customFormat="1" ht="18" customHeight="1" hidden="1">
      <c r="A11" s="351" t="s">
        <v>18</v>
      </c>
      <c r="B11" s="162">
        <f>'USPEH SAKULE'!B11</f>
        <v>0</v>
      </c>
      <c r="C11" s="173"/>
      <c r="D11" s="132" t="e">
        <f t="shared" si="0"/>
        <v>#DIV/0!</v>
      </c>
      <c r="E11" s="89"/>
      <c r="F11" s="135" t="e">
        <f t="shared" si="1"/>
        <v>#DIV/0!</v>
      </c>
      <c r="G11" s="89"/>
      <c r="H11" s="135" t="e">
        <f t="shared" si="2"/>
        <v>#DIV/0!</v>
      </c>
      <c r="I11" s="89"/>
      <c r="J11" s="135" t="e">
        <f t="shared" si="3"/>
        <v>#DIV/0!</v>
      </c>
      <c r="K11" s="89"/>
      <c r="L11" s="135" t="e">
        <f t="shared" si="4"/>
        <v>#DIV/0!</v>
      </c>
      <c r="M11" s="89"/>
      <c r="N11" s="350" t="e">
        <f t="shared" si="5"/>
        <v>#DIV/0!</v>
      </c>
      <c r="O11" s="54"/>
      <c r="P11" s="54"/>
      <c r="Q11" s="54"/>
      <c r="R11" s="55"/>
      <c r="S11" s="7"/>
    </row>
    <row r="12" spans="1:19" s="168" customFormat="1" ht="18" customHeight="1" hidden="1">
      <c r="A12" s="351" t="s">
        <v>86</v>
      </c>
      <c r="B12" s="162">
        <f>'USPEH SAKULE'!B12</f>
        <v>0</v>
      </c>
      <c r="C12" s="173"/>
      <c r="D12" s="132" t="e">
        <f t="shared" si="0"/>
        <v>#DIV/0!</v>
      </c>
      <c r="E12" s="89"/>
      <c r="F12" s="135" t="e">
        <f t="shared" si="1"/>
        <v>#DIV/0!</v>
      </c>
      <c r="G12" s="89"/>
      <c r="H12" s="135" t="e">
        <f t="shared" si="2"/>
        <v>#DIV/0!</v>
      </c>
      <c r="I12" s="89"/>
      <c r="J12" s="135" t="e">
        <f t="shared" si="3"/>
        <v>#DIV/0!</v>
      </c>
      <c r="K12" s="89"/>
      <c r="L12" s="135" t="e">
        <f t="shared" si="4"/>
        <v>#DIV/0!</v>
      </c>
      <c r="M12" s="89"/>
      <c r="N12" s="350" t="e">
        <f t="shared" si="5"/>
        <v>#DIV/0!</v>
      </c>
      <c r="O12" s="54"/>
      <c r="P12" s="54"/>
      <c r="Q12" s="54"/>
      <c r="R12" s="55"/>
      <c r="S12" s="7"/>
    </row>
    <row r="13" spans="1:19" s="168" customFormat="1" ht="18" customHeight="1">
      <c r="A13" s="351" t="s">
        <v>130</v>
      </c>
      <c r="B13" s="162">
        <f>'USPEH SAKULE'!B13</f>
        <v>25</v>
      </c>
      <c r="C13" s="173"/>
      <c r="D13" s="132">
        <f t="shared" si="0"/>
      </c>
      <c r="E13" s="89"/>
      <c r="F13" s="135">
        <f t="shared" si="1"/>
      </c>
      <c r="G13" s="89"/>
      <c r="H13" s="135">
        <f t="shared" si="2"/>
      </c>
      <c r="I13" s="89"/>
      <c r="J13" s="135">
        <f t="shared" si="3"/>
      </c>
      <c r="K13" s="89"/>
      <c r="L13" s="135">
        <f t="shared" si="4"/>
      </c>
      <c r="M13" s="89"/>
      <c r="N13" s="350">
        <f t="shared" si="5"/>
      </c>
      <c r="O13" s="54"/>
      <c r="P13" s="54"/>
      <c r="Q13" s="54"/>
      <c r="R13" s="55"/>
      <c r="S13" s="7"/>
    </row>
    <row r="14" spans="1:19" s="168" customFormat="1" ht="18" customHeight="1" hidden="1">
      <c r="A14" s="351" t="s">
        <v>20</v>
      </c>
      <c r="B14" s="162">
        <f>'USPEH SAKULE'!B14</f>
        <v>0</v>
      </c>
      <c r="C14" s="173"/>
      <c r="D14" s="132" t="e">
        <f t="shared" si="0"/>
        <v>#DIV/0!</v>
      </c>
      <c r="E14" s="89"/>
      <c r="F14" s="135" t="e">
        <f t="shared" si="1"/>
        <v>#DIV/0!</v>
      </c>
      <c r="G14" s="89"/>
      <c r="H14" s="135" t="e">
        <f t="shared" si="2"/>
        <v>#DIV/0!</v>
      </c>
      <c r="I14" s="89"/>
      <c r="J14" s="135" t="e">
        <f t="shared" si="3"/>
        <v>#DIV/0!</v>
      </c>
      <c r="K14" s="89"/>
      <c r="L14" s="135" t="e">
        <f t="shared" si="4"/>
        <v>#DIV/0!</v>
      </c>
      <c r="M14" s="89"/>
      <c r="N14" s="350" t="e">
        <f t="shared" si="5"/>
        <v>#DIV/0!</v>
      </c>
      <c r="O14" s="54"/>
      <c r="P14" s="54"/>
      <c r="Q14" s="54"/>
      <c r="R14" s="55"/>
      <c r="S14" s="7"/>
    </row>
    <row r="15" spans="1:19" s="168" customFormat="1" ht="18" customHeight="1" hidden="1">
      <c r="A15" s="351" t="s">
        <v>21</v>
      </c>
      <c r="B15" s="162">
        <f>'USPEH SAKULE'!B15</f>
        <v>0</v>
      </c>
      <c r="C15" s="173"/>
      <c r="D15" s="132" t="e">
        <f t="shared" si="0"/>
        <v>#DIV/0!</v>
      </c>
      <c r="E15" s="89"/>
      <c r="F15" s="135" t="e">
        <f t="shared" si="1"/>
        <v>#DIV/0!</v>
      </c>
      <c r="G15" s="89"/>
      <c r="H15" s="135" t="e">
        <f t="shared" si="2"/>
        <v>#DIV/0!</v>
      </c>
      <c r="I15" s="89"/>
      <c r="J15" s="135" t="e">
        <f t="shared" si="3"/>
        <v>#DIV/0!</v>
      </c>
      <c r="K15" s="89"/>
      <c r="L15" s="135" t="e">
        <f t="shared" si="4"/>
        <v>#DIV/0!</v>
      </c>
      <c r="M15" s="89"/>
      <c r="N15" s="350" t="e">
        <f t="shared" si="5"/>
        <v>#DIV/0!</v>
      </c>
      <c r="O15" s="54"/>
      <c r="P15" s="54"/>
      <c r="Q15" s="54"/>
      <c r="R15" s="55"/>
      <c r="S15" s="7"/>
    </row>
    <row r="16" spans="1:19" s="168" customFormat="1" ht="18" customHeight="1" thickBot="1">
      <c r="A16" s="351" t="s">
        <v>131</v>
      </c>
      <c r="B16" s="162">
        <f>'USPEH SAKULE'!B16</f>
        <v>15</v>
      </c>
      <c r="C16" s="173"/>
      <c r="D16" s="132">
        <f t="shared" si="0"/>
      </c>
      <c r="E16" s="89"/>
      <c r="F16" s="135">
        <f t="shared" si="1"/>
      </c>
      <c r="G16" s="89"/>
      <c r="H16" s="135">
        <f t="shared" si="2"/>
      </c>
      <c r="I16" s="89"/>
      <c r="J16" s="135">
        <f t="shared" si="3"/>
      </c>
      <c r="K16" s="89"/>
      <c r="L16" s="135">
        <f t="shared" si="4"/>
      </c>
      <c r="M16" s="89"/>
      <c r="N16" s="350">
        <f t="shared" si="5"/>
      </c>
      <c r="O16" s="54"/>
      <c r="P16" s="54"/>
      <c r="Q16" s="54"/>
      <c r="R16" s="55"/>
      <c r="S16" s="7"/>
    </row>
    <row r="17" spans="1:19" s="168" customFormat="1" ht="18" customHeight="1" hidden="1">
      <c r="A17" s="351" t="s">
        <v>23</v>
      </c>
      <c r="B17" s="162">
        <f>'USPEH SAKULE'!B17</f>
        <v>0</v>
      </c>
      <c r="C17" s="173"/>
      <c r="D17" s="132" t="e">
        <f t="shared" si="0"/>
        <v>#DIV/0!</v>
      </c>
      <c r="E17" s="89"/>
      <c r="F17" s="135" t="e">
        <f t="shared" si="1"/>
        <v>#DIV/0!</v>
      </c>
      <c r="G17" s="89"/>
      <c r="H17" s="135" t="e">
        <f t="shared" si="2"/>
        <v>#DIV/0!</v>
      </c>
      <c r="I17" s="89"/>
      <c r="J17" s="135" t="e">
        <f t="shared" si="3"/>
        <v>#DIV/0!</v>
      </c>
      <c r="K17" s="89"/>
      <c r="L17" s="135" t="e">
        <f t="shared" si="4"/>
        <v>#DIV/0!</v>
      </c>
      <c r="M17" s="89"/>
      <c r="N17" s="350" t="e">
        <f t="shared" si="5"/>
        <v>#DIV/0!</v>
      </c>
      <c r="O17" s="54"/>
      <c r="P17" s="54"/>
      <c r="Q17" s="54"/>
      <c r="R17" s="55"/>
      <c r="S17" s="7"/>
    </row>
    <row r="18" spans="1:19" s="168" customFormat="1" ht="18" customHeight="1" hidden="1" thickBot="1">
      <c r="A18" s="352" t="s">
        <v>24</v>
      </c>
      <c r="B18" s="162">
        <f>'USPEH SAKULE'!B18</f>
        <v>0</v>
      </c>
      <c r="C18" s="174"/>
      <c r="D18" s="133" t="e">
        <f t="shared" si="0"/>
        <v>#DIV/0!</v>
      </c>
      <c r="E18" s="90"/>
      <c r="F18" s="136" t="e">
        <f t="shared" si="1"/>
        <v>#DIV/0!</v>
      </c>
      <c r="G18" s="90"/>
      <c r="H18" s="136" t="e">
        <f t="shared" si="2"/>
        <v>#DIV/0!</v>
      </c>
      <c r="I18" s="90"/>
      <c r="J18" s="136" t="e">
        <f t="shared" si="3"/>
        <v>#DIV/0!</v>
      </c>
      <c r="K18" s="90"/>
      <c r="L18" s="136" t="e">
        <f t="shared" si="4"/>
        <v>#DIV/0!</v>
      </c>
      <c r="M18" s="90"/>
      <c r="N18" s="353" t="e">
        <f>IF(M18/B18&gt;0,M18/B18,"")</f>
        <v>#DIV/0!</v>
      </c>
      <c r="O18" s="54"/>
      <c r="P18" s="54"/>
      <c r="Q18" s="54"/>
      <c r="R18" s="55"/>
      <c r="S18" s="7"/>
    </row>
    <row r="19" spans="1:18" s="70" customFormat="1" ht="18" customHeight="1" thickBot="1">
      <c r="A19" s="365" t="s">
        <v>25</v>
      </c>
      <c r="B19" s="356">
        <f>SUM(B6:B18)</f>
        <v>67</v>
      </c>
      <c r="C19" s="303">
        <f>SUM(C6:C18)</f>
        <v>0</v>
      </c>
      <c r="D19" s="357">
        <f t="shared" si="0"/>
      </c>
      <c r="E19" s="304">
        <f>SUM(E6:E18)</f>
        <v>0</v>
      </c>
      <c r="F19" s="358">
        <f t="shared" si="1"/>
      </c>
      <c r="G19" s="304">
        <f>SUM(G6:G18)</f>
        <v>0</v>
      </c>
      <c r="H19" s="358">
        <f t="shared" si="2"/>
      </c>
      <c r="I19" s="304">
        <f>SUM(I6:I18)</f>
        <v>0</v>
      </c>
      <c r="J19" s="358">
        <f t="shared" si="3"/>
      </c>
      <c r="K19" s="304">
        <f>SUM(K6:K18)</f>
        <v>0</v>
      </c>
      <c r="L19" s="358">
        <f t="shared" si="4"/>
      </c>
      <c r="M19" s="304">
        <f>SUM(M6:M18)</f>
        <v>0</v>
      </c>
      <c r="N19" s="359">
        <f>IF(M19/B19&gt;0,M19/B19,"")</f>
      </c>
      <c r="O19" s="69"/>
      <c r="P19" s="69"/>
      <c r="Q19" s="69"/>
      <c r="R19" s="69"/>
    </row>
    <row r="20" spans="1:19" s="168" customFormat="1" ht="18" customHeight="1" hidden="1">
      <c r="A20" s="354" t="s">
        <v>137</v>
      </c>
      <c r="B20" s="164">
        <f>'USPEH SAKULE'!B20</f>
        <v>0</v>
      </c>
      <c r="C20" s="175"/>
      <c r="D20" s="134" t="e">
        <f t="shared" si="0"/>
        <v>#DIV/0!</v>
      </c>
      <c r="E20" s="91"/>
      <c r="F20" s="137" t="e">
        <f t="shared" si="1"/>
        <v>#DIV/0!</v>
      </c>
      <c r="G20" s="91"/>
      <c r="H20" s="137" t="e">
        <f t="shared" si="2"/>
        <v>#DIV/0!</v>
      </c>
      <c r="I20" s="91"/>
      <c r="J20" s="137" t="e">
        <f t="shared" si="3"/>
        <v>#DIV/0!</v>
      </c>
      <c r="K20" s="91"/>
      <c r="L20" s="137" t="e">
        <f t="shared" si="4"/>
        <v>#DIV/0!</v>
      </c>
      <c r="M20" s="91"/>
      <c r="N20" s="355" t="e">
        <f>IF(M20/B20&gt;0,M20/B20,"")</f>
        <v>#DIV/0!</v>
      </c>
      <c r="O20" s="54"/>
      <c r="P20" s="54"/>
      <c r="Q20" s="54"/>
      <c r="R20" s="55"/>
      <c r="S20" s="7"/>
    </row>
    <row r="21" spans="1:19" s="168" customFormat="1" ht="18" customHeight="1">
      <c r="A21" s="354" t="s">
        <v>132</v>
      </c>
      <c r="B21" s="164">
        <f>'USPEH SAKULE'!B21</f>
        <v>15</v>
      </c>
      <c r="C21" s="175"/>
      <c r="D21" s="134">
        <f t="shared" si="0"/>
      </c>
      <c r="E21" s="91"/>
      <c r="F21" s="137">
        <f t="shared" si="1"/>
      </c>
      <c r="G21" s="91"/>
      <c r="H21" s="137">
        <f t="shared" si="2"/>
      </c>
      <c r="I21" s="91"/>
      <c r="J21" s="137">
        <f t="shared" si="3"/>
      </c>
      <c r="K21" s="91"/>
      <c r="L21" s="137">
        <f t="shared" si="4"/>
      </c>
      <c r="M21" s="91"/>
      <c r="N21" s="355">
        <f>IF(M21/B21&gt;0,M21/B21,"")</f>
      </c>
      <c r="O21" s="54"/>
      <c r="P21" s="54"/>
      <c r="Q21" s="54"/>
      <c r="R21" s="55"/>
      <c r="S21" s="7"/>
    </row>
    <row r="22" spans="1:19" s="168" customFormat="1" ht="18" customHeight="1" hidden="1">
      <c r="A22" s="351" t="s">
        <v>27</v>
      </c>
      <c r="B22" s="164">
        <f>'USPEH SAKULE'!B22</f>
        <v>0</v>
      </c>
      <c r="C22" s="173"/>
      <c r="D22" s="132" t="e">
        <f t="shared" si="0"/>
        <v>#DIV/0!</v>
      </c>
      <c r="E22" s="89"/>
      <c r="F22" s="135" t="e">
        <f t="shared" si="1"/>
        <v>#DIV/0!</v>
      </c>
      <c r="G22" s="89"/>
      <c r="H22" s="135" t="e">
        <f t="shared" si="2"/>
        <v>#DIV/0!</v>
      </c>
      <c r="I22" s="89"/>
      <c r="J22" s="135" t="e">
        <f t="shared" si="3"/>
        <v>#DIV/0!</v>
      </c>
      <c r="K22" s="89"/>
      <c r="L22" s="135" t="e">
        <f t="shared" si="4"/>
        <v>#DIV/0!</v>
      </c>
      <c r="M22" s="89"/>
      <c r="N22" s="355" t="e">
        <f aca="true" t="shared" si="6" ref="N22:N31">IF(M22/B22&gt;0,M22/B22,"")</f>
        <v>#DIV/0!</v>
      </c>
      <c r="O22" s="54"/>
      <c r="P22" s="54"/>
      <c r="Q22" s="54"/>
      <c r="R22" s="55"/>
      <c r="S22" s="7"/>
    </row>
    <row r="23" spans="1:19" s="168" customFormat="1" ht="18" customHeight="1" hidden="1">
      <c r="A23" s="351" t="s">
        <v>28</v>
      </c>
      <c r="B23" s="164">
        <f>'USPEH SAKULE'!B23</f>
        <v>0</v>
      </c>
      <c r="C23" s="173"/>
      <c r="D23" s="132" t="e">
        <f t="shared" si="0"/>
        <v>#DIV/0!</v>
      </c>
      <c r="E23" s="89"/>
      <c r="F23" s="135" t="e">
        <f t="shared" si="1"/>
        <v>#DIV/0!</v>
      </c>
      <c r="G23" s="89"/>
      <c r="H23" s="135" t="e">
        <f t="shared" si="2"/>
        <v>#DIV/0!</v>
      </c>
      <c r="I23" s="89"/>
      <c r="J23" s="135" t="e">
        <f t="shared" si="3"/>
        <v>#DIV/0!</v>
      </c>
      <c r="K23" s="89"/>
      <c r="L23" s="135" t="e">
        <f t="shared" si="4"/>
        <v>#DIV/0!</v>
      </c>
      <c r="M23" s="89"/>
      <c r="N23" s="355" t="e">
        <f t="shared" si="6"/>
        <v>#DIV/0!</v>
      </c>
      <c r="O23" s="54"/>
      <c r="P23" s="54"/>
      <c r="Q23" s="54"/>
      <c r="R23" s="55"/>
      <c r="S23" s="7"/>
    </row>
    <row r="24" spans="1:19" s="168" customFormat="1" ht="18" customHeight="1">
      <c r="A24" s="351" t="s">
        <v>133</v>
      </c>
      <c r="B24" s="164">
        <f>'USPEH SAKULE'!B24</f>
        <v>28</v>
      </c>
      <c r="C24" s="173">
        <v>2</v>
      </c>
      <c r="D24" s="132">
        <f t="shared" si="0"/>
        <v>0.07142857142857142</v>
      </c>
      <c r="E24" s="89"/>
      <c r="F24" s="135">
        <f t="shared" si="1"/>
      </c>
      <c r="G24" s="89"/>
      <c r="H24" s="135">
        <f t="shared" si="2"/>
      </c>
      <c r="I24" s="89"/>
      <c r="J24" s="135">
        <f t="shared" si="3"/>
      </c>
      <c r="K24" s="89"/>
      <c r="L24" s="135">
        <f t="shared" si="4"/>
      </c>
      <c r="M24" s="89"/>
      <c r="N24" s="355">
        <f t="shared" si="6"/>
      </c>
      <c r="O24" s="54"/>
      <c r="P24" s="54"/>
      <c r="Q24" s="54"/>
      <c r="R24" s="55"/>
      <c r="S24" s="7"/>
    </row>
    <row r="25" spans="1:19" s="168" customFormat="1" ht="18" customHeight="1" hidden="1">
      <c r="A25" s="351" t="s">
        <v>30</v>
      </c>
      <c r="B25" s="164">
        <f>'USPEH SAKULE'!B25</f>
        <v>0</v>
      </c>
      <c r="C25" s="173"/>
      <c r="D25" s="132" t="e">
        <f t="shared" si="0"/>
        <v>#DIV/0!</v>
      </c>
      <c r="E25" s="89"/>
      <c r="F25" s="135" t="e">
        <f t="shared" si="1"/>
        <v>#DIV/0!</v>
      </c>
      <c r="G25" s="89"/>
      <c r="H25" s="135" t="e">
        <f t="shared" si="2"/>
        <v>#DIV/0!</v>
      </c>
      <c r="I25" s="89"/>
      <c r="J25" s="135" t="e">
        <f t="shared" si="3"/>
        <v>#DIV/0!</v>
      </c>
      <c r="K25" s="89"/>
      <c r="L25" s="135" t="e">
        <f t="shared" si="4"/>
        <v>#DIV/0!</v>
      </c>
      <c r="M25" s="89"/>
      <c r="N25" s="355" t="e">
        <f t="shared" si="6"/>
        <v>#DIV/0!</v>
      </c>
      <c r="O25" s="54"/>
      <c r="P25" s="54"/>
      <c r="Q25" s="54"/>
      <c r="R25" s="55"/>
      <c r="S25" s="7"/>
    </row>
    <row r="26" spans="1:19" s="168" customFormat="1" ht="18" customHeight="1" hidden="1">
      <c r="A26" s="351" t="s">
        <v>31</v>
      </c>
      <c r="B26" s="164">
        <f>'USPEH SAKULE'!B26</f>
        <v>0</v>
      </c>
      <c r="C26" s="173"/>
      <c r="D26" s="132" t="e">
        <f t="shared" si="0"/>
        <v>#DIV/0!</v>
      </c>
      <c r="E26" s="89"/>
      <c r="F26" s="135" t="e">
        <f t="shared" si="1"/>
        <v>#DIV/0!</v>
      </c>
      <c r="G26" s="89"/>
      <c r="H26" s="135" t="e">
        <f t="shared" si="2"/>
        <v>#DIV/0!</v>
      </c>
      <c r="I26" s="89"/>
      <c r="J26" s="135" t="e">
        <f t="shared" si="3"/>
        <v>#DIV/0!</v>
      </c>
      <c r="K26" s="89"/>
      <c r="L26" s="135" t="e">
        <f t="shared" si="4"/>
        <v>#DIV/0!</v>
      </c>
      <c r="M26" s="89"/>
      <c r="N26" s="355" t="e">
        <f t="shared" si="6"/>
        <v>#DIV/0!</v>
      </c>
      <c r="O26" s="54"/>
      <c r="P26" s="54"/>
      <c r="Q26" s="54"/>
      <c r="R26" s="55"/>
      <c r="S26" s="7"/>
    </row>
    <row r="27" spans="1:19" s="168" customFormat="1" ht="18" customHeight="1">
      <c r="A27" s="351" t="s">
        <v>134</v>
      </c>
      <c r="B27" s="164">
        <f>'USPEH SAKULE'!B27</f>
        <v>23</v>
      </c>
      <c r="C27" s="173"/>
      <c r="D27" s="132">
        <f t="shared" si="0"/>
      </c>
      <c r="E27" s="89"/>
      <c r="F27" s="135">
        <f t="shared" si="1"/>
      </c>
      <c r="G27" s="89"/>
      <c r="H27" s="135">
        <f t="shared" si="2"/>
      </c>
      <c r="I27" s="89"/>
      <c r="J27" s="135">
        <f t="shared" si="3"/>
      </c>
      <c r="K27" s="89"/>
      <c r="L27" s="135">
        <f t="shared" si="4"/>
      </c>
      <c r="M27" s="89"/>
      <c r="N27" s="355">
        <f t="shared" si="6"/>
      </c>
      <c r="O27" s="54"/>
      <c r="P27" s="54"/>
      <c r="Q27" s="54"/>
      <c r="R27" s="55"/>
      <c r="S27" s="7"/>
    </row>
    <row r="28" spans="1:19" s="168" customFormat="1" ht="18" customHeight="1" hidden="1">
      <c r="A28" s="351" t="s">
        <v>134</v>
      </c>
      <c r="B28" s="164">
        <f>'USPEH SAKULE'!B28</f>
        <v>0</v>
      </c>
      <c r="C28" s="173"/>
      <c r="D28" s="132" t="e">
        <f t="shared" si="0"/>
        <v>#DIV/0!</v>
      </c>
      <c r="E28" s="89"/>
      <c r="F28" s="135" t="e">
        <f t="shared" si="1"/>
        <v>#DIV/0!</v>
      </c>
      <c r="G28" s="89"/>
      <c r="H28" s="135" t="e">
        <f t="shared" si="2"/>
        <v>#DIV/0!</v>
      </c>
      <c r="I28" s="89"/>
      <c r="J28" s="135" t="e">
        <f t="shared" si="3"/>
        <v>#DIV/0!</v>
      </c>
      <c r="K28" s="89"/>
      <c r="L28" s="135" t="e">
        <f t="shared" si="4"/>
        <v>#DIV/0!</v>
      </c>
      <c r="M28" s="89"/>
      <c r="N28" s="355" t="e">
        <f t="shared" si="6"/>
        <v>#DIV/0!</v>
      </c>
      <c r="O28" s="54"/>
      <c r="P28" s="54"/>
      <c r="Q28" s="54"/>
      <c r="R28" s="55"/>
      <c r="S28" s="7"/>
    </row>
    <row r="29" spans="1:19" s="168" customFormat="1" ht="18" customHeight="1" hidden="1">
      <c r="A29" s="351" t="s">
        <v>78</v>
      </c>
      <c r="B29" s="164">
        <f>'USPEH SAKULE'!B29</f>
        <v>0</v>
      </c>
      <c r="C29" s="173"/>
      <c r="D29" s="132" t="e">
        <f t="shared" si="0"/>
        <v>#DIV/0!</v>
      </c>
      <c r="E29" s="89"/>
      <c r="F29" s="135" t="e">
        <f t="shared" si="1"/>
        <v>#DIV/0!</v>
      </c>
      <c r="G29" s="89"/>
      <c r="H29" s="135" t="e">
        <f t="shared" si="2"/>
        <v>#DIV/0!</v>
      </c>
      <c r="I29" s="89"/>
      <c r="J29" s="135" t="e">
        <f t="shared" si="3"/>
        <v>#DIV/0!</v>
      </c>
      <c r="K29" s="89"/>
      <c r="L29" s="135" t="e">
        <f t="shared" si="4"/>
        <v>#DIV/0!</v>
      </c>
      <c r="M29" s="89"/>
      <c r="N29" s="355" t="e">
        <f t="shared" si="6"/>
        <v>#DIV/0!</v>
      </c>
      <c r="O29" s="54"/>
      <c r="P29" s="54"/>
      <c r="Q29" s="54"/>
      <c r="R29" s="55"/>
      <c r="S29" s="7"/>
    </row>
    <row r="30" spans="1:19" s="168" customFormat="1" ht="18" customHeight="1" thickBot="1">
      <c r="A30" s="351" t="s">
        <v>135</v>
      </c>
      <c r="B30" s="164">
        <f>'USPEH SAKULE'!B30</f>
        <v>16</v>
      </c>
      <c r="C30" s="173"/>
      <c r="D30" s="132">
        <f t="shared" si="0"/>
      </c>
      <c r="E30" s="89"/>
      <c r="F30" s="135">
        <f t="shared" si="1"/>
      </c>
      <c r="G30" s="89"/>
      <c r="H30" s="135">
        <f t="shared" si="2"/>
      </c>
      <c r="I30" s="89"/>
      <c r="J30" s="135">
        <f t="shared" si="3"/>
      </c>
      <c r="K30" s="89"/>
      <c r="L30" s="135">
        <f t="shared" si="4"/>
      </c>
      <c r="M30" s="89"/>
      <c r="N30" s="355">
        <f t="shared" si="6"/>
      </c>
      <c r="O30" s="54"/>
      <c r="P30" s="54"/>
      <c r="Q30" s="54"/>
      <c r="R30" s="55"/>
      <c r="S30" s="7"/>
    </row>
    <row r="31" spans="1:19" s="168" customFormat="1" ht="18" customHeight="1" hidden="1">
      <c r="A31" s="351" t="s">
        <v>35</v>
      </c>
      <c r="B31" s="164">
        <f>'USPEH SAKULE'!B31</f>
        <v>0</v>
      </c>
      <c r="C31" s="174"/>
      <c r="D31" s="132" t="e">
        <f t="shared" si="0"/>
        <v>#DIV/0!</v>
      </c>
      <c r="E31" s="90"/>
      <c r="F31" s="135" t="e">
        <f t="shared" si="1"/>
        <v>#DIV/0!</v>
      </c>
      <c r="G31" s="90"/>
      <c r="H31" s="135" t="e">
        <f t="shared" si="2"/>
        <v>#DIV/0!</v>
      </c>
      <c r="I31" s="90"/>
      <c r="J31" s="135" t="e">
        <f t="shared" si="3"/>
        <v>#DIV/0!</v>
      </c>
      <c r="K31" s="90"/>
      <c r="L31" s="135" t="e">
        <f t="shared" si="4"/>
        <v>#DIV/0!</v>
      </c>
      <c r="M31" s="90"/>
      <c r="N31" s="355" t="e">
        <f t="shared" si="6"/>
        <v>#DIV/0!</v>
      </c>
      <c r="O31" s="54"/>
      <c r="P31" s="54"/>
      <c r="Q31" s="54"/>
      <c r="R31" s="55"/>
      <c r="S31" s="7"/>
    </row>
    <row r="32" spans="1:19" s="168" customFormat="1" ht="18" customHeight="1" hidden="1" thickBot="1">
      <c r="A32" s="352" t="s">
        <v>87</v>
      </c>
      <c r="B32" s="164">
        <f>'USPEH SAKULE'!B32</f>
        <v>0</v>
      </c>
      <c r="C32" s="174"/>
      <c r="D32" s="133" t="e">
        <f t="shared" si="0"/>
        <v>#DIV/0!</v>
      </c>
      <c r="E32" s="90"/>
      <c r="F32" s="136" t="e">
        <f t="shared" si="1"/>
        <v>#DIV/0!</v>
      </c>
      <c r="G32" s="90"/>
      <c r="H32" s="136" t="e">
        <f t="shared" si="2"/>
        <v>#DIV/0!</v>
      </c>
      <c r="I32" s="90"/>
      <c r="J32" s="136" t="e">
        <f t="shared" si="3"/>
        <v>#DIV/0!</v>
      </c>
      <c r="K32" s="90"/>
      <c r="L32" s="136" t="e">
        <f t="shared" si="4"/>
        <v>#DIV/0!</v>
      </c>
      <c r="M32" s="90"/>
      <c r="N32" s="353" t="e">
        <f>IF(M32/B32&gt;0,M32/B32,"")</f>
        <v>#DIV/0!</v>
      </c>
      <c r="O32" s="54"/>
      <c r="P32" s="54"/>
      <c r="Q32" s="54"/>
      <c r="R32" s="55"/>
      <c r="S32" s="7"/>
    </row>
    <row r="33" spans="1:18" s="28" customFormat="1" ht="18" customHeight="1" thickBot="1">
      <c r="A33" s="365" t="s">
        <v>36</v>
      </c>
      <c r="B33" s="356">
        <f>SUM(B20:B32)</f>
        <v>82</v>
      </c>
      <c r="C33" s="303">
        <f>SUM(C20:C32)</f>
        <v>2</v>
      </c>
      <c r="D33" s="366">
        <f t="shared" si="0"/>
        <v>0.024390243902439025</v>
      </c>
      <c r="E33" s="304">
        <f>SUM(E20:E32)</f>
        <v>0</v>
      </c>
      <c r="F33" s="367">
        <f t="shared" si="1"/>
      </c>
      <c r="G33" s="304">
        <f>SUM(G20:G32)</f>
        <v>0</v>
      </c>
      <c r="H33" s="367">
        <f t="shared" si="2"/>
      </c>
      <c r="I33" s="304">
        <f>SUM(I20:I32)</f>
        <v>0</v>
      </c>
      <c r="J33" s="367">
        <f t="shared" si="3"/>
      </c>
      <c r="K33" s="304">
        <f>SUM(K20:K32)</f>
        <v>0</v>
      </c>
      <c r="L33" s="367">
        <f t="shared" si="4"/>
      </c>
      <c r="M33" s="304">
        <f>SUM(M20:M32)</f>
        <v>0</v>
      </c>
      <c r="N33" s="368">
        <f>IF(M33/B33&gt;0,M33/B33,"")</f>
      </c>
      <c r="O33" s="69"/>
      <c r="P33" s="69"/>
      <c r="Q33" s="69"/>
      <c r="R33" s="72"/>
    </row>
    <row r="34" spans="1:18" s="28" customFormat="1" ht="18" customHeight="1" thickBot="1">
      <c r="A34" s="360" t="s">
        <v>37</v>
      </c>
      <c r="B34" s="361">
        <f>B19+B33</f>
        <v>149</v>
      </c>
      <c r="C34" s="331">
        <f>C19+C33</f>
        <v>2</v>
      </c>
      <c r="D34" s="362">
        <f t="shared" si="0"/>
        <v>0.013422818791946308</v>
      </c>
      <c r="E34" s="332">
        <f>E19+E33</f>
        <v>0</v>
      </c>
      <c r="F34" s="363">
        <f t="shared" si="1"/>
      </c>
      <c r="G34" s="332">
        <f>G19+G33</f>
        <v>0</v>
      </c>
      <c r="H34" s="363">
        <f t="shared" si="2"/>
      </c>
      <c r="I34" s="332">
        <f>I19+I33</f>
        <v>0</v>
      </c>
      <c r="J34" s="363">
        <f t="shared" si="3"/>
      </c>
      <c r="K34" s="332">
        <f>K19+K33</f>
        <v>0</v>
      </c>
      <c r="L34" s="363">
        <f t="shared" si="4"/>
      </c>
      <c r="M34" s="332">
        <f>M19+M33</f>
        <v>0</v>
      </c>
      <c r="N34" s="364">
        <f>IF(M34/B34&gt;0,M34/B34,"")</f>
      </c>
      <c r="O34" s="69"/>
      <c r="P34" s="69"/>
      <c r="Q34" s="69"/>
      <c r="R34" s="72"/>
    </row>
    <row r="35" spans="13:18" ht="15.75">
      <c r="M35" s="170"/>
      <c r="N35" s="48"/>
      <c r="O35" s="48"/>
      <c r="P35" s="48"/>
      <c r="Q35" s="48"/>
      <c r="R35" s="48"/>
    </row>
  </sheetData>
  <sheetProtection selectLockedCells="1"/>
  <mergeCells count="3">
    <mergeCell ref="A1:N1"/>
    <mergeCell ref="A2:N2"/>
    <mergeCell ref="C4:N4"/>
  </mergeCells>
  <printOptions horizontalCentered="1"/>
  <pageMargins left="0.39" right="0.39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35"/>
  <sheetViews>
    <sheetView zoomScale="85" zoomScaleNormal="85" zoomScalePageLayoutView="0" workbookViewId="0" topLeftCell="A4">
      <selection activeCell="C7" sqref="C7"/>
    </sheetView>
  </sheetViews>
  <sheetFormatPr defaultColWidth="0" defaultRowHeight="15" zeroHeight="1"/>
  <cols>
    <col min="1" max="1" width="8.296875" style="49" customWidth="1"/>
    <col min="2" max="2" width="16.296875" style="49" customWidth="1"/>
    <col min="3" max="12" width="8.296875" style="49" customWidth="1"/>
    <col min="13" max="13" width="8.296875" style="169" customWidth="1"/>
    <col min="14" max="14" width="8.296875" style="49" customWidth="1"/>
    <col min="15" max="15" width="3" style="49" customWidth="1"/>
    <col min="16" max="19" width="8.296875" style="49" hidden="1" customWidth="1"/>
    <col min="20" max="16384" width="8.296875" style="48" hidden="1" customWidth="1"/>
  </cols>
  <sheetData>
    <row r="1" spans="1:19" s="166" customFormat="1" ht="15" customHeight="1">
      <c r="A1" s="679" t="s">
        <v>171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80"/>
      <c r="N1" s="680"/>
      <c r="O1" s="73"/>
      <c r="P1" s="73"/>
      <c r="Q1" s="73"/>
      <c r="R1" s="73"/>
      <c r="S1" s="74"/>
    </row>
    <row r="2" spans="1:18" ht="15.75">
      <c r="A2" s="689" t="s">
        <v>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1"/>
      <c r="N2" s="691"/>
      <c r="O2" s="64"/>
      <c r="P2" s="64"/>
      <c r="Q2" s="64"/>
      <c r="R2" s="64"/>
    </row>
    <row r="3" spans="1:13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71"/>
    </row>
    <row r="4" spans="1:19" s="28" customFormat="1" ht="15.75">
      <c r="A4" s="345"/>
      <c r="B4" s="346" t="s">
        <v>1</v>
      </c>
      <c r="C4" s="686" t="s">
        <v>96</v>
      </c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678"/>
      <c r="O4" s="75"/>
      <c r="P4" s="75"/>
      <c r="Q4" s="75"/>
      <c r="R4" s="71"/>
      <c r="S4" s="5"/>
    </row>
    <row r="5" spans="1:19" s="167" customFormat="1" ht="76.5" customHeight="1">
      <c r="A5" s="347" t="s">
        <v>3</v>
      </c>
      <c r="B5" s="161" t="s">
        <v>39</v>
      </c>
      <c r="C5" s="172" t="s">
        <v>91</v>
      </c>
      <c r="D5" s="127" t="s">
        <v>9</v>
      </c>
      <c r="E5" s="128" t="s">
        <v>92</v>
      </c>
      <c r="F5" s="127" t="s">
        <v>9</v>
      </c>
      <c r="G5" s="128" t="s">
        <v>93</v>
      </c>
      <c r="H5" s="127" t="s">
        <v>9</v>
      </c>
      <c r="I5" s="128" t="s">
        <v>94</v>
      </c>
      <c r="J5" s="127" t="s">
        <v>9</v>
      </c>
      <c r="K5" s="128" t="s">
        <v>95</v>
      </c>
      <c r="L5" s="127" t="s">
        <v>9</v>
      </c>
      <c r="M5" s="128" t="s">
        <v>111</v>
      </c>
      <c r="N5" s="348" t="s">
        <v>9</v>
      </c>
      <c r="O5" s="77"/>
      <c r="P5" s="77"/>
      <c r="Q5" s="78"/>
      <c r="R5" s="79"/>
      <c r="S5" s="79"/>
    </row>
    <row r="6" spans="1:19" s="168" customFormat="1" ht="18" customHeight="1">
      <c r="A6" s="349" t="s">
        <v>154</v>
      </c>
      <c r="B6" s="162">
        <f>'USPEH OPOVO'!B6</f>
        <v>5</v>
      </c>
      <c r="C6" s="173">
        <v>5</v>
      </c>
      <c r="D6" s="132">
        <f aca="true" t="shared" si="0" ref="D6:D34">IF(C6/B6&gt;0,C6/B6,"")</f>
        <v>1</v>
      </c>
      <c r="E6" s="89"/>
      <c r="F6" s="135">
        <f aca="true" t="shared" si="1" ref="F6:F34">IF(E6/B6&gt;0,E6/B6,"")</f>
      </c>
      <c r="G6" s="89"/>
      <c r="H6" s="135">
        <f aca="true" t="shared" si="2" ref="H6:H34">IF(G6/B6&gt;0,G6/B6,"")</f>
      </c>
      <c r="I6" s="89"/>
      <c r="J6" s="135">
        <f aca="true" t="shared" si="3" ref="J6:J34">IF(I6/B6&gt;0,I6/B6,"")</f>
      </c>
      <c r="K6" s="89"/>
      <c r="L6" s="135">
        <f aca="true" t="shared" si="4" ref="L6:L34">IF(K6/B6&gt;0,K6/B6,"")</f>
      </c>
      <c r="M6" s="89"/>
      <c r="N6" s="350">
        <f>IF(M6/B6&gt;0,M6/B6,"")</f>
      </c>
      <c r="O6" s="54"/>
      <c r="P6" s="54"/>
      <c r="Q6" s="54"/>
      <c r="R6" s="55"/>
      <c r="S6" s="7"/>
    </row>
    <row r="7" spans="1:19" s="168" customFormat="1" ht="18" customHeight="1">
      <c r="A7" s="351" t="s">
        <v>15</v>
      </c>
      <c r="B7" s="162">
        <f>'USPEH OPOVO'!B7</f>
        <v>23</v>
      </c>
      <c r="C7" s="173">
        <v>23</v>
      </c>
      <c r="D7" s="132">
        <f t="shared" si="0"/>
        <v>1</v>
      </c>
      <c r="E7" s="89"/>
      <c r="F7" s="135">
        <f t="shared" si="1"/>
      </c>
      <c r="G7" s="89"/>
      <c r="H7" s="135">
        <f t="shared" si="2"/>
      </c>
      <c r="I7" s="89"/>
      <c r="J7" s="135">
        <f t="shared" si="3"/>
      </c>
      <c r="K7" s="89"/>
      <c r="L7" s="135">
        <f t="shared" si="4"/>
      </c>
      <c r="M7" s="89"/>
      <c r="N7" s="350">
        <f>IF(M7/B7&gt;0,M7/B7,"")</f>
      </c>
      <c r="O7" s="54"/>
      <c r="P7" s="54"/>
      <c r="Q7" s="54"/>
      <c r="R7" s="55"/>
      <c r="S7" s="7"/>
    </row>
    <row r="8" spans="1:19" s="168" customFormat="1" ht="18" customHeight="1">
      <c r="A8" s="351" t="s">
        <v>16</v>
      </c>
      <c r="B8" s="162">
        <f>'USPEH OPOVO'!B8</f>
        <v>22</v>
      </c>
      <c r="C8" s="173">
        <v>22</v>
      </c>
      <c r="D8" s="132">
        <f t="shared" si="0"/>
        <v>1</v>
      </c>
      <c r="E8" s="89"/>
      <c r="F8" s="135">
        <f t="shared" si="1"/>
      </c>
      <c r="G8" s="89"/>
      <c r="H8" s="135">
        <f t="shared" si="2"/>
      </c>
      <c r="I8" s="89"/>
      <c r="J8" s="135">
        <f t="shared" si="3"/>
      </c>
      <c r="K8" s="89"/>
      <c r="L8" s="135">
        <f t="shared" si="4"/>
      </c>
      <c r="M8" s="89"/>
      <c r="N8" s="350">
        <f aca="true" t="shared" si="5" ref="N8:N17">IF(M8/B8&gt;0,M8/B8,"")</f>
      </c>
      <c r="O8" s="54"/>
      <c r="P8" s="54"/>
      <c r="Q8" s="54"/>
      <c r="R8" s="55"/>
      <c r="S8" s="7"/>
    </row>
    <row r="9" spans="1:19" s="168" customFormat="1" ht="18" customHeight="1" hidden="1">
      <c r="A9" s="351" t="s">
        <v>85</v>
      </c>
      <c r="B9" s="162">
        <f>'USPEH OPOVO'!B9</f>
        <v>0</v>
      </c>
      <c r="C9" s="173"/>
      <c r="D9" s="132" t="e">
        <f t="shared" si="0"/>
        <v>#DIV/0!</v>
      </c>
      <c r="E9" s="89"/>
      <c r="F9" s="135" t="e">
        <f t="shared" si="1"/>
        <v>#DIV/0!</v>
      </c>
      <c r="G9" s="89"/>
      <c r="H9" s="135" t="e">
        <f t="shared" si="2"/>
        <v>#DIV/0!</v>
      </c>
      <c r="I9" s="89"/>
      <c r="J9" s="135" t="e">
        <f t="shared" si="3"/>
        <v>#DIV/0!</v>
      </c>
      <c r="K9" s="89"/>
      <c r="L9" s="135" t="e">
        <f t="shared" si="4"/>
        <v>#DIV/0!</v>
      </c>
      <c r="M9" s="89"/>
      <c r="N9" s="350" t="e">
        <f t="shared" si="5"/>
        <v>#DIV/0!</v>
      </c>
      <c r="O9" s="54"/>
      <c r="P9" s="54"/>
      <c r="Q9" s="54"/>
      <c r="R9" s="55"/>
      <c r="S9" s="7"/>
    </row>
    <row r="10" spans="1:19" s="168" customFormat="1" ht="18" customHeight="1">
      <c r="A10" s="351" t="s">
        <v>17</v>
      </c>
      <c r="B10" s="162">
        <f>'USPEH OPOVO'!B10</f>
        <v>25</v>
      </c>
      <c r="C10" s="173">
        <v>23</v>
      </c>
      <c r="D10" s="132">
        <f t="shared" si="0"/>
        <v>0.92</v>
      </c>
      <c r="E10" s="89">
        <v>2</v>
      </c>
      <c r="F10" s="135">
        <f t="shared" si="1"/>
        <v>0.08</v>
      </c>
      <c r="G10" s="89"/>
      <c r="H10" s="135">
        <f t="shared" si="2"/>
      </c>
      <c r="I10" s="89"/>
      <c r="J10" s="135">
        <f t="shared" si="3"/>
      </c>
      <c r="K10" s="89"/>
      <c r="L10" s="135">
        <f t="shared" si="4"/>
      </c>
      <c r="M10" s="89"/>
      <c r="N10" s="350">
        <f t="shared" si="5"/>
      </c>
      <c r="O10" s="54"/>
      <c r="P10" s="54"/>
      <c r="Q10" s="54"/>
      <c r="R10" s="55"/>
      <c r="S10" s="7"/>
    </row>
    <row r="11" spans="1:19" s="168" customFormat="1" ht="18" customHeight="1">
      <c r="A11" s="351" t="s">
        <v>18</v>
      </c>
      <c r="B11" s="162">
        <f>'USPEH OPOVO'!B11</f>
        <v>26</v>
      </c>
      <c r="C11" s="173">
        <v>25</v>
      </c>
      <c r="D11" s="132">
        <f t="shared" si="0"/>
        <v>0.9615384615384616</v>
      </c>
      <c r="E11" s="89"/>
      <c r="F11" s="135">
        <f t="shared" si="1"/>
      </c>
      <c r="G11" s="89"/>
      <c r="H11" s="135">
        <f t="shared" si="2"/>
      </c>
      <c r="I11" s="89"/>
      <c r="J11" s="135">
        <f t="shared" si="3"/>
      </c>
      <c r="K11" s="89"/>
      <c r="L11" s="135">
        <f t="shared" si="4"/>
      </c>
      <c r="M11" s="89">
        <v>1</v>
      </c>
      <c r="N11" s="350">
        <f t="shared" si="5"/>
        <v>0.038461538461538464</v>
      </c>
      <c r="O11" s="54"/>
      <c r="P11" s="54"/>
      <c r="Q11" s="54"/>
      <c r="R11" s="55"/>
      <c r="S11" s="7"/>
    </row>
    <row r="12" spans="1:19" s="168" customFormat="1" ht="18" customHeight="1" hidden="1">
      <c r="A12" s="351" t="s">
        <v>86</v>
      </c>
      <c r="B12" s="162">
        <f>'USPEH OPOVO'!B12</f>
        <v>0</v>
      </c>
      <c r="C12" s="173"/>
      <c r="D12" s="132" t="e">
        <f t="shared" si="0"/>
        <v>#DIV/0!</v>
      </c>
      <c r="E12" s="89"/>
      <c r="F12" s="135" t="e">
        <f t="shared" si="1"/>
        <v>#DIV/0!</v>
      </c>
      <c r="G12" s="89"/>
      <c r="H12" s="135" t="e">
        <f t="shared" si="2"/>
        <v>#DIV/0!</v>
      </c>
      <c r="I12" s="89"/>
      <c r="J12" s="135" t="e">
        <f t="shared" si="3"/>
        <v>#DIV/0!</v>
      </c>
      <c r="K12" s="89"/>
      <c r="L12" s="135" t="e">
        <f t="shared" si="4"/>
        <v>#DIV/0!</v>
      </c>
      <c r="M12" s="89"/>
      <c r="N12" s="350" t="e">
        <f t="shared" si="5"/>
        <v>#DIV/0!</v>
      </c>
      <c r="O12" s="54"/>
      <c r="P12" s="54"/>
      <c r="Q12" s="54"/>
      <c r="R12" s="55"/>
      <c r="S12" s="7"/>
    </row>
    <row r="13" spans="1:19" s="168" customFormat="1" ht="18" customHeight="1">
      <c r="A13" s="351" t="s">
        <v>19</v>
      </c>
      <c r="B13" s="162">
        <f>'USPEH OPOVO'!B13</f>
        <v>25</v>
      </c>
      <c r="C13" s="173">
        <v>22</v>
      </c>
      <c r="D13" s="132">
        <f t="shared" si="0"/>
        <v>0.88</v>
      </c>
      <c r="E13" s="89"/>
      <c r="F13" s="135">
        <f t="shared" si="1"/>
      </c>
      <c r="G13" s="89">
        <v>1</v>
      </c>
      <c r="H13" s="135">
        <f t="shared" si="2"/>
        <v>0.04</v>
      </c>
      <c r="I13" s="89"/>
      <c r="J13" s="135">
        <f t="shared" si="3"/>
      </c>
      <c r="K13" s="89"/>
      <c r="L13" s="135">
        <f t="shared" si="4"/>
      </c>
      <c r="M13" s="89">
        <v>2</v>
      </c>
      <c r="N13" s="350">
        <f t="shared" si="5"/>
        <v>0.08</v>
      </c>
      <c r="O13" s="54"/>
      <c r="P13" s="54"/>
      <c r="Q13" s="54"/>
      <c r="R13" s="55"/>
      <c r="S13" s="7"/>
    </row>
    <row r="14" spans="1:19" s="168" customFormat="1" ht="18" customHeight="1">
      <c r="A14" s="351" t="s">
        <v>20</v>
      </c>
      <c r="B14" s="162">
        <f>'USPEH OPOVO'!B14</f>
        <v>26</v>
      </c>
      <c r="C14" s="173">
        <v>24</v>
      </c>
      <c r="D14" s="132">
        <f t="shared" si="0"/>
        <v>0.9230769230769231</v>
      </c>
      <c r="E14" s="89">
        <v>1</v>
      </c>
      <c r="F14" s="135">
        <f t="shared" si="1"/>
        <v>0.038461538461538464</v>
      </c>
      <c r="G14" s="89"/>
      <c r="H14" s="135">
        <f t="shared" si="2"/>
      </c>
      <c r="I14" s="89"/>
      <c r="J14" s="135">
        <f t="shared" si="3"/>
      </c>
      <c r="K14" s="89"/>
      <c r="L14" s="135">
        <f t="shared" si="4"/>
      </c>
      <c r="M14" s="89">
        <v>1</v>
      </c>
      <c r="N14" s="350">
        <f t="shared" si="5"/>
        <v>0.038461538461538464</v>
      </c>
      <c r="O14" s="54"/>
      <c r="P14" s="54"/>
      <c r="Q14" s="54"/>
      <c r="R14" s="55"/>
      <c r="S14" s="7"/>
    </row>
    <row r="15" spans="1:19" s="168" customFormat="1" ht="18" customHeight="1" hidden="1">
      <c r="A15" s="351" t="s">
        <v>21</v>
      </c>
      <c r="B15" s="162">
        <f>'USPEH OPOVO'!B15</f>
        <v>0</v>
      </c>
      <c r="C15" s="173"/>
      <c r="D15" s="132" t="e">
        <f t="shared" si="0"/>
        <v>#DIV/0!</v>
      </c>
      <c r="E15" s="89"/>
      <c r="F15" s="135" t="e">
        <f t="shared" si="1"/>
        <v>#DIV/0!</v>
      </c>
      <c r="G15" s="89"/>
      <c r="H15" s="135" t="e">
        <f t="shared" si="2"/>
        <v>#DIV/0!</v>
      </c>
      <c r="I15" s="89"/>
      <c r="J15" s="135" t="e">
        <f t="shared" si="3"/>
        <v>#DIV/0!</v>
      </c>
      <c r="K15" s="89"/>
      <c r="L15" s="135" t="e">
        <f t="shared" si="4"/>
        <v>#DIV/0!</v>
      </c>
      <c r="M15" s="89"/>
      <c r="N15" s="350" t="e">
        <f t="shared" si="5"/>
        <v>#DIV/0!</v>
      </c>
      <c r="O15" s="54"/>
      <c r="P15" s="54"/>
      <c r="Q15" s="54"/>
      <c r="R15" s="55"/>
      <c r="S15" s="7"/>
    </row>
    <row r="16" spans="1:19" s="168" customFormat="1" ht="18" customHeight="1">
      <c r="A16" s="351" t="s">
        <v>22</v>
      </c>
      <c r="B16" s="162">
        <f>'USPEH OPOVO'!B16</f>
        <v>24</v>
      </c>
      <c r="C16" s="173">
        <v>24</v>
      </c>
      <c r="D16" s="132">
        <f t="shared" si="0"/>
        <v>1</v>
      </c>
      <c r="E16" s="89"/>
      <c r="F16" s="135">
        <f t="shared" si="1"/>
      </c>
      <c r="G16" s="89"/>
      <c r="H16" s="135">
        <f t="shared" si="2"/>
      </c>
      <c r="I16" s="89"/>
      <c r="J16" s="135">
        <f t="shared" si="3"/>
      </c>
      <c r="K16" s="89"/>
      <c r="L16" s="135">
        <f t="shared" si="4"/>
      </c>
      <c r="M16" s="89"/>
      <c r="N16" s="350">
        <f t="shared" si="5"/>
      </c>
      <c r="O16" s="54"/>
      <c r="P16" s="54"/>
      <c r="Q16" s="54"/>
      <c r="R16" s="55"/>
      <c r="S16" s="7"/>
    </row>
    <row r="17" spans="1:19" s="168" customFormat="1" ht="18" customHeight="1" thickBot="1">
      <c r="A17" s="351" t="s">
        <v>23</v>
      </c>
      <c r="B17" s="162">
        <f>'USPEH OPOVO'!B17</f>
        <v>23</v>
      </c>
      <c r="C17" s="173">
        <v>23</v>
      </c>
      <c r="D17" s="132">
        <f t="shared" si="0"/>
        <v>1</v>
      </c>
      <c r="E17" s="89"/>
      <c r="F17" s="135">
        <f t="shared" si="1"/>
      </c>
      <c r="G17" s="89"/>
      <c r="H17" s="135">
        <f t="shared" si="2"/>
      </c>
      <c r="I17" s="89"/>
      <c r="J17" s="135">
        <f t="shared" si="3"/>
      </c>
      <c r="K17" s="89"/>
      <c r="L17" s="135">
        <f t="shared" si="4"/>
      </c>
      <c r="M17" s="89"/>
      <c r="N17" s="350">
        <f t="shared" si="5"/>
      </c>
      <c r="O17" s="54"/>
      <c r="P17" s="54"/>
      <c r="Q17" s="54"/>
      <c r="R17" s="55"/>
      <c r="S17" s="7"/>
    </row>
    <row r="18" spans="1:19" s="168" customFormat="1" ht="18" customHeight="1" hidden="1" thickBot="1">
      <c r="A18" s="352" t="s">
        <v>24</v>
      </c>
      <c r="B18" s="163">
        <f>'USPEH OPOVO'!B18</f>
        <v>0</v>
      </c>
      <c r="C18" s="174"/>
      <c r="D18" s="133" t="e">
        <f t="shared" si="0"/>
        <v>#DIV/0!</v>
      </c>
      <c r="E18" s="90"/>
      <c r="F18" s="136" t="e">
        <f t="shared" si="1"/>
        <v>#DIV/0!</v>
      </c>
      <c r="G18" s="90"/>
      <c r="H18" s="136" t="e">
        <f t="shared" si="2"/>
        <v>#DIV/0!</v>
      </c>
      <c r="I18" s="90"/>
      <c r="J18" s="136" t="e">
        <f t="shared" si="3"/>
        <v>#DIV/0!</v>
      </c>
      <c r="K18" s="90"/>
      <c r="L18" s="136" t="e">
        <f t="shared" si="4"/>
        <v>#DIV/0!</v>
      </c>
      <c r="M18" s="90"/>
      <c r="N18" s="353" t="e">
        <f>IF(M18/B18&gt;0,M18/B18,"")</f>
        <v>#DIV/0!</v>
      </c>
      <c r="O18" s="54"/>
      <c r="P18" s="54"/>
      <c r="Q18" s="54"/>
      <c r="R18" s="55"/>
      <c r="S18" s="7"/>
    </row>
    <row r="19" spans="1:18" s="70" customFormat="1" ht="18" customHeight="1" thickBot="1">
      <c r="A19" s="365" t="s">
        <v>25</v>
      </c>
      <c r="B19" s="356">
        <f>SUM(B6:B18)</f>
        <v>199</v>
      </c>
      <c r="C19" s="303">
        <f>SUM(C6:C18)</f>
        <v>191</v>
      </c>
      <c r="D19" s="357">
        <f t="shared" si="0"/>
        <v>0.9597989949748744</v>
      </c>
      <c r="E19" s="304">
        <f>SUM(E6:E18)</f>
        <v>3</v>
      </c>
      <c r="F19" s="358">
        <f t="shared" si="1"/>
        <v>0.01507537688442211</v>
      </c>
      <c r="G19" s="304">
        <f>SUM(G6:G18)</f>
        <v>1</v>
      </c>
      <c r="H19" s="358">
        <f t="shared" si="2"/>
        <v>0.005025125628140704</v>
      </c>
      <c r="I19" s="304">
        <f>SUM(I6:I18)</f>
        <v>0</v>
      </c>
      <c r="J19" s="358">
        <f t="shared" si="3"/>
      </c>
      <c r="K19" s="304">
        <f>SUM(K6:K18)</f>
        <v>0</v>
      </c>
      <c r="L19" s="358">
        <f t="shared" si="4"/>
      </c>
      <c r="M19" s="304">
        <f>SUM(M6:M18)</f>
        <v>4</v>
      </c>
      <c r="N19" s="359">
        <f>IF(M19/B19&gt;0,M19/B19,"")</f>
        <v>0.020100502512562814</v>
      </c>
      <c r="O19" s="69"/>
      <c r="P19" s="69"/>
      <c r="Q19" s="69"/>
      <c r="R19" s="69"/>
    </row>
    <row r="20" spans="1:19" s="168" customFormat="1" ht="18" customHeight="1" hidden="1">
      <c r="A20" s="354" t="s">
        <v>14</v>
      </c>
      <c r="B20" s="164">
        <f>'USPEH OPOVO'!B20</f>
        <v>0</v>
      </c>
      <c r="C20" s="175"/>
      <c r="D20" s="134" t="e">
        <f t="shared" si="0"/>
        <v>#DIV/0!</v>
      </c>
      <c r="E20" s="91"/>
      <c r="F20" s="137" t="e">
        <f t="shared" si="1"/>
        <v>#DIV/0!</v>
      </c>
      <c r="G20" s="91"/>
      <c r="H20" s="137" t="e">
        <f t="shared" si="2"/>
        <v>#DIV/0!</v>
      </c>
      <c r="I20" s="91"/>
      <c r="J20" s="137" t="e">
        <f t="shared" si="3"/>
        <v>#DIV/0!</v>
      </c>
      <c r="K20" s="91"/>
      <c r="L20" s="137" t="e">
        <f t="shared" si="4"/>
        <v>#DIV/0!</v>
      </c>
      <c r="M20" s="91"/>
      <c r="N20" s="355" t="e">
        <f>IF(M20/B20&gt;0,M20/B20,"")</f>
        <v>#DIV/0!</v>
      </c>
      <c r="O20" s="54"/>
      <c r="P20" s="54"/>
      <c r="Q20" s="54"/>
      <c r="R20" s="55"/>
      <c r="S20" s="7"/>
    </row>
    <row r="21" spans="1:19" s="168" customFormat="1" ht="18" customHeight="1">
      <c r="A21" s="354" t="s">
        <v>26</v>
      </c>
      <c r="B21" s="164">
        <f>'USPEH OPOVO'!B21</f>
        <v>25</v>
      </c>
      <c r="C21" s="175">
        <v>25</v>
      </c>
      <c r="D21" s="134">
        <f t="shared" si="0"/>
        <v>1</v>
      </c>
      <c r="E21" s="91"/>
      <c r="F21" s="137">
        <f t="shared" si="1"/>
      </c>
      <c r="G21" s="91"/>
      <c r="H21" s="137">
        <f t="shared" si="2"/>
      </c>
      <c r="I21" s="91"/>
      <c r="J21" s="137">
        <f t="shared" si="3"/>
      </c>
      <c r="K21" s="91"/>
      <c r="L21" s="137">
        <f t="shared" si="4"/>
      </c>
      <c r="M21" s="91"/>
      <c r="N21" s="355">
        <f>IF(M21/B21&gt;0,M21/B21,"")</f>
      </c>
      <c r="O21" s="54"/>
      <c r="P21" s="54"/>
      <c r="Q21" s="54"/>
      <c r="R21" s="55"/>
      <c r="S21" s="7"/>
    </row>
    <row r="22" spans="1:19" s="168" customFormat="1" ht="18" customHeight="1">
      <c r="A22" s="351" t="s">
        <v>27</v>
      </c>
      <c r="B22" s="164">
        <f>'USPEH OPOVO'!B22</f>
        <v>27</v>
      </c>
      <c r="C22" s="173">
        <v>25</v>
      </c>
      <c r="D22" s="132">
        <f t="shared" si="0"/>
        <v>0.9259259259259259</v>
      </c>
      <c r="E22" s="89">
        <v>1</v>
      </c>
      <c r="F22" s="135">
        <f t="shared" si="1"/>
        <v>0.037037037037037035</v>
      </c>
      <c r="G22" s="89">
        <v>1</v>
      </c>
      <c r="H22" s="135">
        <f t="shared" si="2"/>
        <v>0.037037037037037035</v>
      </c>
      <c r="I22" s="89"/>
      <c r="J22" s="135">
        <f t="shared" si="3"/>
      </c>
      <c r="K22" s="89"/>
      <c r="L22" s="135">
        <f t="shared" si="4"/>
      </c>
      <c r="M22" s="89"/>
      <c r="N22" s="355">
        <f aca="true" t="shared" si="6" ref="N22:N31">IF(M22/B22&gt;0,M22/B22,"")</f>
      </c>
      <c r="O22" s="54"/>
      <c r="P22" s="54"/>
      <c r="Q22" s="54"/>
      <c r="R22" s="55"/>
      <c r="S22" s="7"/>
    </row>
    <row r="23" spans="1:19" s="168" customFormat="1" ht="18" customHeight="1" hidden="1">
      <c r="A23" s="351" t="s">
        <v>28</v>
      </c>
      <c r="B23" s="164">
        <f>'USPEH OPOVO'!B23</f>
        <v>0</v>
      </c>
      <c r="C23" s="173"/>
      <c r="D23" s="132" t="e">
        <f t="shared" si="0"/>
        <v>#DIV/0!</v>
      </c>
      <c r="E23" s="89"/>
      <c r="F23" s="135" t="e">
        <f t="shared" si="1"/>
        <v>#DIV/0!</v>
      </c>
      <c r="G23" s="89"/>
      <c r="H23" s="135" t="e">
        <f t="shared" si="2"/>
        <v>#DIV/0!</v>
      </c>
      <c r="I23" s="89"/>
      <c r="J23" s="135" t="e">
        <f t="shared" si="3"/>
        <v>#DIV/0!</v>
      </c>
      <c r="K23" s="89"/>
      <c r="L23" s="135" t="e">
        <f t="shared" si="4"/>
        <v>#DIV/0!</v>
      </c>
      <c r="M23" s="89"/>
      <c r="N23" s="355" t="e">
        <f t="shared" si="6"/>
        <v>#DIV/0!</v>
      </c>
      <c r="O23" s="54"/>
      <c r="P23" s="54"/>
      <c r="Q23" s="54"/>
      <c r="R23" s="55"/>
      <c r="S23" s="7"/>
    </row>
    <row r="24" spans="1:19" s="168" customFormat="1" ht="18" customHeight="1">
      <c r="A24" s="351" t="s">
        <v>29</v>
      </c>
      <c r="B24" s="164">
        <f>'USPEH OPOVO'!B24</f>
        <v>23</v>
      </c>
      <c r="C24" s="173">
        <v>19</v>
      </c>
      <c r="D24" s="132">
        <f t="shared" si="0"/>
        <v>0.8260869565217391</v>
      </c>
      <c r="E24" s="89">
        <v>1</v>
      </c>
      <c r="F24" s="135">
        <f t="shared" si="1"/>
        <v>0.043478260869565216</v>
      </c>
      <c r="G24" s="89">
        <v>2</v>
      </c>
      <c r="H24" s="135">
        <f t="shared" si="2"/>
        <v>0.08695652173913043</v>
      </c>
      <c r="I24" s="89">
        <v>1</v>
      </c>
      <c r="J24" s="135">
        <f t="shared" si="3"/>
        <v>0.043478260869565216</v>
      </c>
      <c r="K24" s="89"/>
      <c r="L24" s="135">
        <f t="shared" si="4"/>
      </c>
      <c r="M24" s="89"/>
      <c r="N24" s="355">
        <f t="shared" si="6"/>
      </c>
      <c r="O24" s="54"/>
      <c r="P24" s="54"/>
      <c r="Q24" s="54"/>
      <c r="R24" s="55"/>
      <c r="S24" s="7"/>
    </row>
    <row r="25" spans="1:19" s="168" customFormat="1" ht="18" customHeight="1">
      <c r="A25" s="351" t="s">
        <v>30</v>
      </c>
      <c r="B25" s="164">
        <f>'USPEH OPOVO'!B25</f>
        <v>23</v>
      </c>
      <c r="C25" s="173">
        <v>18</v>
      </c>
      <c r="D25" s="132">
        <f t="shared" si="0"/>
        <v>0.782608695652174</v>
      </c>
      <c r="E25" s="89">
        <v>5</v>
      </c>
      <c r="F25" s="135">
        <f t="shared" si="1"/>
        <v>0.21739130434782608</v>
      </c>
      <c r="G25" s="89"/>
      <c r="H25" s="135">
        <f t="shared" si="2"/>
      </c>
      <c r="I25" s="89"/>
      <c r="J25" s="135">
        <f t="shared" si="3"/>
      </c>
      <c r="K25" s="89"/>
      <c r="L25" s="135">
        <f t="shared" si="4"/>
      </c>
      <c r="M25" s="89"/>
      <c r="N25" s="355">
        <f t="shared" si="6"/>
      </c>
      <c r="O25" s="54"/>
      <c r="P25" s="54"/>
      <c r="Q25" s="54"/>
      <c r="R25" s="55"/>
      <c r="S25" s="7"/>
    </row>
    <row r="26" spans="1:19" s="168" customFormat="1" ht="18" customHeight="1" hidden="1">
      <c r="A26" s="351" t="s">
        <v>31</v>
      </c>
      <c r="B26" s="164">
        <f>'USPEH OPOVO'!B26</f>
        <v>0</v>
      </c>
      <c r="C26" s="173"/>
      <c r="D26" s="132" t="e">
        <f t="shared" si="0"/>
        <v>#DIV/0!</v>
      </c>
      <c r="E26" s="89"/>
      <c r="F26" s="135" t="e">
        <f t="shared" si="1"/>
        <v>#DIV/0!</v>
      </c>
      <c r="G26" s="89"/>
      <c r="H26" s="135" t="e">
        <f t="shared" si="2"/>
        <v>#DIV/0!</v>
      </c>
      <c r="I26" s="89"/>
      <c r="J26" s="135" t="e">
        <f t="shared" si="3"/>
        <v>#DIV/0!</v>
      </c>
      <c r="K26" s="89"/>
      <c r="L26" s="135" t="e">
        <f t="shared" si="4"/>
        <v>#DIV/0!</v>
      </c>
      <c r="M26" s="89"/>
      <c r="N26" s="355" t="e">
        <f t="shared" si="6"/>
        <v>#DIV/0!</v>
      </c>
      <c r="O26" s="54"/>
      <c r="P26" s="54"/>
      <c r="Q26" s="54"/>
      <c r="R26" s="55"/>
      <c r="S26" s="7"/>
    </row>
    <row r="27" spans="1:19" s="168" customFormat="1" ht="18" customHeight="1">
      <c r="A27" s="351" t="s">
        <v>32</v>
      </c>
      <c r="B27" s="164">
        <f>'USPEH OPOVO'!B27</f>
        <v>20</v>
      </c>
      <c r="C27" s="173">
        <v>20</v>
      </c>
      <c r="D27" s="132">
        <f t="shared" si="0"/>
        <v>1</v>
      </c>
      <c r="E27" s="89"/>
      <c r="F27" s="135">
        <f t="shared" si="1"/>
      </c>
      <c r="G27" s="89"/>
      <c r="H27" s="135">
        <f t="shared" si="2"/>
      </c>
      <c r="I27" s="89"/>
      <c r="J27" s="135">
        <f t="shared" si="3"/>
      </c>
      <c r="K27" s="89"/>
      <c r="L27" s="135">
        <f t="shared" si="4"/>
      </c>
      <c r="M27" s="89"/>
      <c r="N27" s="355">
        <f t="shared" si="6"/>
      </c>
      <c r="O27" s="54"/>
      <c r="P27" s="54"/>
      <c r="Q27" s="54"/>
      <c r="R27" s="55"/>
      <c r="S27" s="7"/>
    </row>
    <row r="28" spans="1:19" s="168" customFormat="1" ht="18" customHeight="1">
      <c r="A28" s="351" t="s">
        <v>33</v>
      </c>
      <c r="B28" s="164">
        <f>'USPEH OPOVO'!B28</f>
        <v>19</v>
      </c>
      <c r="C28" s="173">
        <v>19</v>
      </c>
      <c r="D28" s="132">
        <f t="shared" si="0"/>
        <v>1</v>
      </c>
      <c r="E28" s="89"/>
      <c r="F28" s="135">
        <f t="shared" si="1"/>
      </c>
      <c r="G28" s="89"/>
      <c r="H28" s="135">
        <f t="shared" si="2"/>
      </c>
      <c r="I28" s="89"/>
      <c r="J28" s="135">
        <f t="shared" si="3"/>
      </c>
      <c r="K28" s="89"/>
      <c r="L28" s="135">
        <f t="shared" si="4"/>
      </c>
      <c r="M28" s="89"/>
      <c r="N28" s="355">
        <f t="shared" si="6"/>
      </c>
      <c r="O28" s="54"/>
      <c r="P28" s="54"/>
      <c r="Q28" s="54"/>
      <c r="R28" s="55"/>
      <c r="S28" s="7"/>
    </row>
    <row r="29" spans="1:19" s="168" customFormat="1" ht="18" customHeight="1" hidden="1">
      <c r="A29" s="351" t="s">
        <v>78</v>
      </c>
      <c r="B29" s="164">
        <f>'USPEH OPOVO'!B29</f>
        <v>0</v>
      </c>
      <c r="C29" s="173"/>
      <c r="D29" s="132" t="e">
        <f t="shared" si="0"/>
        <v>#DIV/0!</v>
      </c>
      <c r="E29" s="89"/>
      <c r="F29" s="135" t="e">
        <f t="shared" si="1"/>
        <v>#DIV/0!</v>
      </c>
      <c r="G29" s="89"/>
      <c r="H29" s="135" t="e">
        <f t="shared" si="2"/>
        <v>#DIV/0!</v>
      </c>
      <c r="I29" s="89"/>
      <c r="J29" s="135" t="e">
        <f t="shared" si="3"/>
        <v>#DIV/0!</v>
      </c>
      <c r="K29" s="89"/>
      <c r="L29" s="135" t="e">
        <f t="shared" si="4"/>
        <v>#DIV/0!</v>
      </c>
      <c r="M29" s="89"/>
      <c r="N29" s="355" t="e">
        <f t="shared" si="6"/>
        <v>#DIV/0!</v>
      </c>
      <c r="O29" s="54"/>
      <c r="P29" s="54"/>
      <c r="Q29" s="54"/>
      <c r="R29" s="55"/>
      <c r="S29" s="7"/>
    </row>
    <row r="30" spans="1:19" s="168" customFormat="1" ht="18" customHeight="1">
      <c r="A30" s="351" t="s">
        <v>34</v>
      </c>
      <c r="B30" s="164">
        <f>'USPEH OPOVO'!B30</f>
        <v>22</v>
      </c>
      <c r="C30" s="173">
        <v>22</v>
      </c>
      <c r="D30" s="132">
        <f t="shared" si="0"/>
        <v>1</v>
      </c>
      <c r="E30" s="89"/>
      <c r="F30" s="135">
        <f t="shared" si="1"/>
      </c>
      <c r="G30" s="89"/>
      <c r="H30" s="135">
        <f t="shared" si="2"/>
      </c>
      <c r="I30" s="89"/>
      <c r="J30" s="135">
        <f t="shared" si="3"/>
      </c>
      <c r="K30" s="89"/>
      <c r="L30" s="135">
        <f t="shared" si="4"/>
      </c>
      <c r="M30" s="89"/>
      <c r="N30" s="355">
        <f t="shared" si="6"/>
      </c>
      <c r="O30" s="54"/>
      <c r="P30" s="54"/>
      <c r="Q30" s="54"/>
      <c r="R30" s="55"/>
      <c r="S30" s="7"/>
    </row>
    <row r="31" spans="1:19" s="168" customFormat="1" ht="18" customHeight="1" thickBot="1">
      <c r="A31" s="351" t="s">
        <v>35</v>
      </c>
      <c r="B31" s="164">
        <f>'USPEH OPOVO'!B31</f>
        <v>20</v>
      </c>
      <c r="C31" s="174">
        <v>20</v>
      </c>
      <c r="D31" s="132">
        <f t="shared" si="0"/>
        <v>1</v>
      </c>
      <c r="E31" s="90"/>
      <c r="F31" s="135">
        <f t="shared" si="1"/>
      </c>
      <c r="G31" s="90"/>
      <c r="H31" s="135">
        <f t="shared" si="2"/>
      </c>
      <c r="I31" s="90"/>
      <c r="J31" s="135">
        <f t="shared" si="3"/>
      </c>
      <c r="K31" s="90"/>
      <c r="L31" s="135">
        <f t="shared" si="4"/>
      </c>
      <c r="M31" s="90"/>
      <c r="N31" s="355">
        <f t="shared" si="6"/>
      </c>
      <c r="O31" s="54"/>
      <c r="P31" s="54"/>
      <c r="Q31" s="54"/>
      <c r="R31" s="55"/>
      <c r="S31" s="7"/>
    </row>
    <row r="32" spans="1:19" s="168" customFormat="1" ht="18" customHeight="1" hidden="1" thickBot="1">
      <c r="A32" s="352" t="s">
        <v>87</v>
      </c>
      <c r="B32" s="165">
        <f>'USPEH OPOVO'!B32</f>
        <v>0</v>
      </c>
      <c r="C32" s="174"/>
      <c r="D32" s="133" t="e">
        <f t="shared" si="0"/>
        <v>#DIV/0!</v>
      </c>
      <c r="E32" s="90"/>
      <c r="F32" s="136" t="e">
        <f t="shared" si="1"/>
        <v>#DIV/0!</v>
      </c>
      <c r="G32" s="90"/>
      <c r="H32" s="136" t="e">
        <f t="shared" si="2"/>
        <v>#DIV/0!</v>
      </c>
      <c r="I32" s="90"/>
      <c r="J32" s="136" t="e">
        <f t="shared" si="3"/>
        <v>#DIV/0!</v>
      </c>
      <c r="K32" s="90"/>
      <c r="L32" s="136" t="e">
        <f t="shared" si="4"/>
        <v>#DIV/0!</v>
      </c>
      <c r="M32" s="90"/>
      <c r="N32" s="353" t="e">
        <f>IF(M32/B32&gt;0,M32/B32,"")</f>
        <v>#DIV/0!</v>
      </c>
      <c r="O32" s="54"/>
      <c r="P32" s="54"/>
      <c r="Q32" s="54"/>
      <c r="R32" s="55"/>
      <c r="S32" s="7"/>
    </row>
    <row r="33" spans="1:18" s="28" customFormat="1" ht="18" customHeight="1" thickBot="1">
      <c r="A33" s="365" t="s">
        <v>36</v>
      </c>
      <c r="B33" s="356">
        <f>SUM(B20:B32)</f>
        <v>179</v>
      </c>
      <c r="C33" s="303">
        <f>SUM(C20:C32)</f>
        <v>168</v>
      </c>
      <c r="D33" s="366">
        <f t="shared" si="0"/>
        <v>0.9385474860335196</v>
      </c>
      <c r="E33" s="304">
        <f>SUM(E20:E32)</f>
        <v>7</v>
      </c>
      <c r="F33" s="367">
        <f t="shared" si="1"/>
        <v>0.03910614525139665</v>
      </c>
      <c r="G33" s="304">
        <f>SUM(G20:G32)</f>
        <v>3</v>
      </c>
      <c r="H33" s="367">
        <f t="shared" si="2"/>
        <v>0.01675977653631285</v>
      </c>
      <c r="I33" s="304">
        <f>SUM(I20:I32)</f>
        <v>1</v>
      </c>
      <c r="J33" s="367">
        <f t="shared" si="3"/>
        <v>0.00558659217877095</v>
      </c>
      <c r="K33" s="304">
        <f>SUM(K20:K32)</f>
        <v>0</v>
      </c>
      <c r="L33" s="367">
        <f t="shared" si="4"/>
      </c>
      <c r="M33" s="304">
        <f>SUM(M20:M32)</f>
        <v>0</v>
      </c>
      <c r="N33" s="368">
        <f>IF(M33/B33&gt;0,M33/B33,"")</f>
      </c>
      <c r="O33" s="69"/>
      <c r="P33" s="69"/>
      <c r="Q33" s="69"/>
      <c r="R33" s="72"/>
    </row>
    <row r="34" spans="1:18" s="28" customFormat="1" ht="18" customHeight="1" thickBot="1">
      <c r="A34" s="360" t="s">
        <v>37</v>
      </c>
      <c r="B34" s="361">
        <f>B19+B33</f>
        <v>378</v>
      </c>
      <c r="C34" s="331">
        <f>C19+C33</f>
        <v>359</v>
      </c>
      <c r="D34" s="362">
        <f t="shared" si="0"/>
        <v>0.9497354497354498</v>
      </c>
      <c r="E34" s="332">
        <f>E19+E33</f>
        <v>10</v>
      </c>
      <c r="F34" s="363">
        <f t="shared" si="1"/>
        <v>0.026455026455026454</v>
      </c>
      <c r="G34" s="332">
        <f>G19+G33</f>
        <v>4</v>
      </c>
      <c r="H34" s="363">
        <f t="shared" si="2"/>
        <v>0.010582010582010581</v>
      </c>
      <c r="I34" s="332">
        <f>I19+I33</f>
        <v>1</v>
      </c>
      <c r="J34" s="363">
        <f t="shared" si="3"/>
        <v>0.0026455026455026454</v>
      </c>
      <c r="K34" s="332">
        <f>K19+K33</f>
        <v>0</v>
      </c>
      <c r="L34" s="363">
        <f t="shared" si="4"/>
      </c>
      <c r="M34" s="332">
        <f>M19+M33</f>
        <v>4</v>
      </c>
      <c r="N34" s="364">
        <f>IF(M34/B34&gt;0,M34/B34,"")</f>
        <v>0.010582010582010581</v>
      </c>
      <c r="O34" s="69"/>
      <c r="P34" s="69"/>
      <c r="Q34" s="69"/>
      <c r="R34" s="72"/>
    </row>
    <row r="35" spans="13:18" ht="15.75">
      <c r="M35" s="170"/>
      <c r="N35" s="48"/>
      <c r="O35" s="48"/>
      <c r="P35" s="48"/>
      <c r="Q35" s="48"/>
      <c r="R35" s="48"/>
    </row>
  </sheetData>
  <sheetProtection selectLockedCells="1"/>
  <mergeCells count="3">
    <mergeCell ref="C4:N4"/>
    <mergeCell ref="A1:N1"/>
    <mergeCell ref="A2:N2"/>
  </mergeCells>
  <printOptions horizontalCentered="1" verticalCentered="1"/>
  <pageMargins left="0.68" right="0.39" top="0.17" bottom="0.26" header="0.5" footer="0.31"/>
  <pageSetup horizontalDpi="300" verticalDpi="3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U35"/>
  <sheetViews>
    <sheetView zoomScale="115" zoomScaleNormal="115" zoomScalePageLayoutView="0" workbookViewId="0" topLeftCell="A1">
      <selection activeCell="I27" sqref="I27"/>
    </sheetView>
  </sheetViews>
  <sheetFormatPr defaultColWidth="0" defaultRowHeight="15" zeroHeight="1"/>
  <cols>
    <col min="1" max="14" width="8.296875" style="0" customWidth="1"/>
    <col min="15" max="15" width="8.296875" style="49" customWidth="1"/>
    <col min="16" max="16384" width="8.296875" style="49" hidden="1" customWidth="1"/>
  </cols>
  <sheetData>
    <row r="1" spans="1:20" s="74" customFormat="1" ht="15" customHeight="1">
      <c r="A1" s="679" t="s">
        <v>173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73"/>
      <c r="P1" s="73"/>
      <c r="Q1" s="73"/>
      <c r="R1" s="73"/>
      <c r="S1" s="73"/>
      <c r="T1" s="73"/>
    </row>
    <row r="2" spans="1:20" ht="15.75">
      <c r="A2" s="694" t="s">
        <v>98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4"/>
      <c r="P2" s="64"/>
      <c r="Q2" s="64"/>
      <c r="R2" s="64"/>
      <c r="S2" s="64"/>
      <c r="T2" s="64"/>
    </row>
    <row r="3" spans="1:14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20" s="5" customFormat="1" ht="15.75">
      <c r="A4" s="345"/>
      <c r="B4" s="686" t="s">
        <v>67</v>
      </c>
      <c r="C4" s="692"/>
      <c r="D4" s="693"/>
      <c r="E4" s="692" t="s">
        <v>79</v>
      </c>
      <c r="F4" s="687"/>
      <c r="G4" s="687"/>
      <c r="H4" s="687"/>
      <c r="I4" s="687"/>
      <c r="J4" s="687"/>
      <c r="K4" s="687"/>
      <c r="L4" s="687"/>
      <c r="M4" s="687"/>
      <c r="N4" s="693"/>
      <c r="O4" s="75"/>
      <c r="P4" s="75"/>
      <c r="Q4" s="75"/>
      <c r="R4" s="75"/>
      <c r="S4" s="75"/>
      <c r="T4" s="71"/>
    </row>
    <row r="5" spans="1:19" s="79" customFormat="1" ht="76.5" customHeight="1">
      <c r="A5" s="347" t="s">
        <v>3</v>
      </c>
      <c r="B5" s="444" t="s">
        <v>39</v>
      </c>
      <c r="C5" s="125" t="s">
        <v>66</v>
      </c>
      <c r="D5" s="445" t="s">
        <v>9</v>
      </c>
      <c r="E5" s="126" t="s">
        <v>80</v>
      </c>
      <c r="F5" s="127" t="s">
        <v>9</v>
      </c>
      <c r="G5" s="128" t="s">
        <v>81</v>
      </c>
      <c r="H5" s="127" t="s">
        <v>9</v>
      </c>
      <c r="I5" s="128" t="s">
        <v>82</v>
      </c>
      <c r="J5" s="127" t="s">
        <v>9</v>
      </c>
      <c r="K5" s="128" t="s">
        <v>83</v>
      </c>
      <c r="L5" s="127" t="s">
        <v>9</v>
      </c>
      <c r="M5" s="128" t="s">
        <v>84</v>
      </c>
      <c r="N5" s="348" t="s">
        <v>9</v>
      </c>
      <c r="O5" s="77"/>
      <c r="P5" s="77"/>
      <c r="Q5" s="77"/>
      <c r="R5" s="77"/>
      <c r="S5" s="78"/>
    </row>
    <row r="6" spans="1:20" s="7" customFormat="1" ht="18" customHeight="1" hidden="1">
      <c r="A6" s="349" t="s">
        <v>162</v>
      </c>
      <c r="B6" s="446">
        <f>'USPEH SAKULE'!B6</f>
        <v>0</v>
      </c>
      <c r="C6" s="131">
        <f>E6+G6+I6+K6+M6</f>
        <v>0</v>
      </c>
      <c r="D6" s="447" t="e">
        <f>IF(C6/B6&gt;0,C6/B6,"")</f>
        <v>#DIV/0!</v>
      </c>
      <c r="E6" s="93"/>
      <c r="F6" s="132" t="e">
        <f>IF(E6/B6&gt;0,E6/B6,"")</f>
        <v>#DIV/0!</v>
      </c>
      <c r="G6" s="89"/>
      <c r="H6" s="135" t="e">
        <f>IF(G6/B6&gt;0,G6/B6,"")</f>
        <v>#DIV/0!</v>
      </c>
      <c r="I6" s="89"/>
      <c r="J6" s="135" t="e">
        <f>IF(I6/B6&gt;0,I6/B6,"")</f>
        <v>#DIV/0!</v>
      </c>
      <c r="K6" s="89"/>
      <c r="L6" s="135" t="e">
        <f>IF(K6/B6&gt;0,K6/B6,"")</f>
        <v>#DIV/0!</v>
      </c>
      <c r="M6" s="89"/>
      <c r="N6" s="350" t="e">
        <f>IF(M6/B6&gt;0,M6/B6,"")</f>
        <v>#DIV/0!</v>
      </c>
      <c r="O6" s="54"/>
      <c r="P6" s="54"/>
      <c r="Q6" s="54"/>
      <c r="R6" s="54"/>
      <c r="S6" s="54"/>
      <c r="T6" s="55"/>
    </row>
    <row r="7" spans="1:20" s="7" customFormat="1" ht="18" customHeight="1">
      <c r="A7" s="351" t="s">
        <v>128</v>
      </c>
      <c r="B7" s="446">
        <f>'USPEH SAKULE'!B7</f>
        <v>17</v>
      </c>
      <c r="C7" s="131">
        <f aca="true" t="shared" si="0" ref="C7:C32">E7+G7+I7+K7+M7</f>
        <v>0</v>
      </c>
      <c r="D7" s="447">
        <f aca="true" t="shared" si="1" ref="D7:D34">IF(C7/B7&gt;0,C7/B7,"")</f>
      </c>
      <c r="E7" s="93"/>
      <c r="F7" s="132">
        <f aca="true" t="shared" si="2" ref="F7:F34">IF(E7/B7&gt;0,E7/B7,"")</f>
      </c>
      <c r="G7" s="89"/>
      <c r="H7" s="135">
        <f aca="true" t="shared" si="3" ref="H7:H34">IF(G7/B7&gt;0,G7/B7,"")</f>
      </c>
      <c r="I7" s="89"/>
      <c r="J7" s="135">
        <f aca="true" t="shared" si="4" ref="J7:J34">IF(I7/B7&gt;0,I7/B7,"")</f>
      </c>
      <c r="K7" s="89"/>
      <c r="L7" s="135">
        <f aca="true" t="shared" si="5" ref="L7:L34">IF(K7/B7&gt;0,K7/B7,"")</f>
      </c>
      <c r="M7" s="89"/>
      <c r="N7" s="350">
        <f aca="true" t="shared" si="6" ref="N7:N34">IF(M7/B7&gt;0,M7/B7,"")</f>
      </c>
      <c r="O7" s="54"/>
      <c r="P7" s="54"/>
      <c r="Q7" s="54"/>
      <c r="R7" s="54"/>
      <c r="S7" s="54"/>
      <c r="T7" s="55"/>
    </row>
    <row r="8" spans="1:20" s="7" customFormat="1" ht="18" customHeight="1" hidden="1">
      <c r="A8" s="351" t="s">
        <v>16</v>
      </c>
      <c r="B8" s="446">
        <f>'USPEH SAKULE'!B8</f>
        <v>0</v>
      </c>
      <c r="C8" s="131">
        <f t="shared" si="0"/>
        <v>0</v>
      </c>
      <c r="D8" s="447" t="e">
        <f t="shared" si="1"/>
        <v>#DIV/0!</v>
      </c>
      <c r="E8" s="93"/>
      <c r="F8" s="132" t="e">
        <f t="shared" si="2"/>
        <v>#DIV/0!</v>
      </c>
      <c r="G8" s="89"/>
      <c r="H8" s="135" t="e">
        <f t="shared" si="3"/>
        <v>#DIV/0!</v>
      </c>
      <c r="I8" s="89"/>
      <c r="J8" s="135" t="e">
        <f t="shared" si="4"/>
        <v>#DIV/0!</v>
      </c>
      <c r="K8" s="89"/>
      <c r="L8" s="135" t="e">
        <f t="shared" si="5"/>
        <v>#DIV/0!</v>
      </c>
      <c r="M8" s="89"/>
      <c r="N8" s="350" t="e">
        <f t="shared" si="6"/>
        <v>#DIV/0!</v>
      </c>
      <c r="O8" s="54"/>
      <c r="P8" s="54"/>
      <c r="Q8" s="54"/>
      <c r="R8" s="54"/>
      <c r="S8" s="54"/>
      <c r="T8" s="55"/>
    </row>
    <row r="9" spans="1:20" s="7" customFormat="1" ht="18" customHeight="1" hidden="1">
      <c r="A9" s="351" t="s">
        <v>85</v>
      </c>
      <c r="B9" s="446">
        <f>'USPEH SAKULE'!B9</f>
        <v>0</v>
      </c>
      <c r="C9" s="131">
        <f t="shared" si="0"/>
        <v>0</v>
      </c>
      <c r="D9" s="447" t="e">
        <f t="shared" si="1"/>
        <v>#DIV/0!</v>
      </c>
      <c r="E9" s="93"/>
      <c r="F9" s="132" t="e">
        <f t="shared" si="2"/>
        <v>#DIV/0!</v>
      </c>
      <c r="G9" s="89"/>
      <c r="H9" s="135" t="e">
        <f t="shared" si="3"/>
        <v>#DIV/0!</v>
      </c>
      <c r="I9" s="89"/>
      <c r="J9" s="135" t="e">
        <f t="shared" si="4"/>
        <v>#DIV/0!</v>
      </c>
      <c r="K9" s="89"/>
      <c r="L9" s="135" t="e">
        <f t="shared" si="5"/>
        <v>#DIV/0!</v>
      </c>
      <c r="M9" s="89"/>
      <c r="N9" s="350" t="e">
        <f t="shared" si="6"/>
        <v>#DIV/0!</v>
      </c>
      <c r="O9" s="54"/>
      <c r="P9" s="54"/>
      <c r="Q9" s="54"/>
      <c r="R9" s="54"/>
      <c r="S9" s="54"/>
      <c r="T9" s="55"/>
    </row>
    <row r="10" spans="1:20" s="7" customFormat="1" ht="18" customHeight="1">
      <c r="A10" s="351" t="s">
        <v>129</v>
      </c>
      <c r="B10" s="446">
        <f>'USPEH SAKULE'!B10</f>
        <v>10</v>
      </c>
      <c r="C10" s="131">
        <f t="shared" si="0"/>
        <v>0</v>
      </c>
      <c r="D10" s="447">
        <f t="shared" si="1"/>
      </c>
      <c r="E10" s="93"/>
      <c r="F10" s="132">
        <f t="shared" si="2"/>
      </c>
      <c r="G10" s="89"/>
      <c r="H10" s="135">
        <f t="shared" si="3"/>
      </c>
      <c r="I10" s="89"/>
      <c r="J10" s="135">
        <f t="shared" si="4"/>
      </c>
      <c r="K10" s="89"/>
      <c r="L10" s="135">
        <f t="shared" si="5"/>
      </c>
      <c r="M10" s="89"/>
      <c r="N10" s="350">
        <f t="shared" si="6"/>
      </c>
      <c r="O10" s="54"/>
      <c r="P10" s="54"/>
      <c r="Q10" s="54"/>
      <c r="R10" s="54"/>
      <c r="S10" s="54"/>
      <c r="T10" s="55"/>
    </row>
    <row r="11" spans="1:20" s="7" customFormat="1" ht="18" customHeight="1" hidden="1">
      <c r="A11" s="351" t="s">
        <v>18</v>
      </c>
      <c r="B11" s="446">
        <f>'USPEH SAKULE'!B11</f>
        <v>0</v>
      </c>
      <c r="C11" s="131">
        <f>E11+G11+I11+K11+M11</f>
        <v>0</v>
      </c>
      <c r="D11" s="447" t="e">
        <f>IF(C11/B11&gt;0,C11/B11,"")</f>
        <v>#DIV/0!</v>
      </c>
      <c r="E11" s="93"/>
      <c r="F11" s="132" t="e">
        <f t="shared" si="2"/>
        <v>#DIV/0!</v>
      </c>
      <c r="G11" s="89"/>
      <c r="H11" s="135" t="e">
        <f t="shared" si="3"/>
        <v>#DIV/0!</v>
      </c>
      <c r="I11" s="89"/>
      <c r="J11" s="135" t="e">
        <f t="shared" si="4"/>
        <v>#DIV/0!</v>
      </c>
      <c r="K11" s="89"/>
      <c r="L11" s="135" t="e">
        <f t="shared" si="5"/>
        <v>#DIV/0!</v>
      </c>
      <c r="M11" s="89"/>
      <c r="N11" s="350" t="e">
        <f t="shared" si="6"/>
        <v>#DIV/0!</v>
      </c>
      <c r="O11" s="54"/>
      <c r="P11" s="54"/>
      <c r="Q11" s="54"/>
      <c r="R11" s="54"/>
      <c r="S11" s="54"/>
      <c r="T11" s="55"/>
    </row>
    <row r="12" spans="1:20" s="7" customFormat="1" ht="18" customHeight="1" hidden="1">
      <c r="A12" s="351" t="s">
        <v>86</v>
      </c>
      <c r="B12" s="446">
        <f>'USPEH SAKULE'!B12</f>
        <v>0</v>
      </c>
      <c r="C12" s="131">
        <f>E12+G12+I12+K12+M12</f>
        <v>0</v>
      </c>
      <c r="D12" s="447" t="e">
        <f>IF(C12/B12&gt;0,C12/B12,"")</f>
        <v>#DIV/0!</v>
      </c>
      <c r="E12" s="93"/>
      <c r="F12" s="132" t="e">
        <f t="shared" si="2"/>
        <v>#DIV/0!</v>
      </c>
      <c r="G12" s="89"/>
      <c r="H12" s="135" t="e">
        <f t="shared" si="3"/>
        <v>#DIV/0!</v>
      </c>
      <c r="I12" s="89"/>
      <c r="J12" s="135" t="e">
        <f t="shared" si="4"/>
        <v>#DIV/0!</v>
      </c>
      <c r="K12" s="89"/>
      <c r="L12" s="135" t="e">
        <f t="shared" si="5"/>
        <v>#DIV/0!</v>
      </c>
      <c r="M12" s="89"/>
      <c r="N12" s="350" t="e">
        <f t="shared" si="6"/>
        <v>#DIV/0!</v>
      </c>
      <c r="O12" s="54"/>
      <c r="P12" s="54"/>
      <c r="Q12" s="54"/>
      <c r="R12" s="54"/>
      <c r="S12" s="54"/>
      <c r="T12" s="55"/>
    </row>
    <row r="13" spans="1:20" s="7" customFormat="1" ht="18" customHeight="1">
      <c r="A13" s="351" t="s">
        <v>130</v>
      </c>
      <c r="B13" s="446">
        <f>'USPEH SAKULE'!B13</f>
        <v>25</v>
      </c>
      <c r="C13" s="131">
        <f t="shared" si="0"/>
        <v>6</v>
      </c>
      <c r="D13" s="447">
        <f t="shared" si="1"/>
        <v>0.24</v>
      </c>
      <c r="E13" s="93">
        <v>4</v>
      </c>
      <c r="F13" s="132">
        <f t="shared" si="2"/>
        <v>0.16</v>
      </c>
      <c r="G13" s="89">
        <v>2</v>
      </c>
      <c r="H13" s="135">
        <f t="shared" si="3"/>
        <v>0.08</v>
      </c>
      <c r="I13" s="89"/>
      <c r="J13" s="135">
        <f t="shared" si="4"/>
      </c>
      <c r="K13" s="89"/>
      <c r="L13" s="135">
        <f t="shared" si="5"/>
      </c>
      <c r="M13" s="89"/>
      <c r="N13" s="350">
        <f t="shared" si="6"/>
      </c>
      <c r="O13" s="54"/>
      <c r="P13" s="54"/>
      <c r="Q13" s="54"/>
      <c r="R13" s="54"/>
      <c r="S13" s="54"/>
      <c r="T13" s="55"/>
    </row>
    <row r="14" spans="1:20" s="7" customFormat="1" ht="18" customHeight="1" hidden="1">
      <c r="A14" s="351" t="s">
        <v>20</v>
      </c>
      <c r="B14" s="446">
        <f>'USPEH SAKULE'!B14</f>
        <v>0</v>
      </c>
      <c r="C14" s="131">
        <f t="shared" si="0"/>
        <v>0</v>
      </c>
      <c r="D14" s="447" t="e">
        <f t="shared" si="1"/>
        <v>#DIV/0!</v>
      </c>
      <c r="E14" s="93"/>
      <c r="F14" s="132" t="e">
        <f t="shared" si="2"/>
        <v>#DIV/0!</v>
      </c>
      <c r="G14" s="89"/>
      <c r="H14" s="135" t="e">
        <f t="shared" si="3"/>
        <v>#DIV/0!</v>
      </c>
      <c r="I14" s="89"/>
      <c r="J14" s="135" t="e">
        <f t="shared" si="4"/>
        <v>#DIV/0!</v>
      </c>
      <c r="K14" s="89"/>
      <c r="L14" s="135" t="e">
        <f t="shared" si="5"/>
        <v>#DIV/0!</v>
      </c>
      <c r="M14" s="89"/>
      <c r="N14" s="350" t="e">
        <f t="shared" si="6"/>
        <v>#DIV/0!</v>
      </c>
      <c r="O14" s="54"/>
      <c r="P14" s="54"/>
      <c r="Q14" s="54"/>
      <c r="R14" s="54"/>
      <c r="S14" s="54"/>
      <c r="T14" s="55"/>
    </row>
    <row r="15" spans="1:20" s="7" customFormat="1" ht="18" customHeight="1" hidden="1">
      <c r="A15" s="351" t="s">
        <v>21</v>
      </c>
      <c r="B15" s="446">
        <f>'USPEH SAKULE'!B15</f>
        <v>0</v>
      </c>
      <c r="C15" s="131">
        <f t="shared" si="0"/>
        <v>0</v>
      </c>
      <c r="D15" s="447" t="e">
        <f t="shared" si="1"/>
        <v>#DIV/0!</v>
      </c>
      <c r="E15" s="93"/>
      <c r="F15" s="132" t="e">
        <f t="shared" si="2"/>
        <v>#DIV/0!</v>
      </c>
      <c r="G15" s="89"/>
      <c r="H15" s="135" t="e">
        <f t="shared" si="3"/>
        <v>#DIV/0!</v>
      </c>
      <c r="I15" s="89"/>
      <c r="J15" s="135" t="e">
        <f t="shared" si="4"/>
        <v>#DIV/0!</v>
      </c>
      <c r="K15" s="89"/>
      <c r="L15" s="135" t="e">
        <f t="shared" si="5"/>
        <v>#DIV/0!</v>
      </c>
      <c r="M15" s="89"/>
      <c r="N15" s="350" t="e">
        <f t="shared" si="6"/>
        <v>#DIV/0!</v>
      </c>
      <c r="O15" s="54"/>
      <c r="P15" s="54"/>
      <c r="Q15" s="54"/>
      <c r="R15" s="54"/>
      <c r="S15" s="54"/>
      <c r="T15" s="55"/>
    </row>
    <row r="16" spans="1:20" s="7" customFormat="1" ht="18" customHeight="1" thickBot="1">
      <c r="A16" s="351" t="s">
        <v>131</v>
      </c>
      <c r="B16" s="446">
        <f>'USPEH SAKULE'!B16</f>
        <v>15</v>
      </c>
      <c r="C16" s="131"/>
      <c r="D16" s="447">
        <f t="shared" si="1"/>
      </c>
      <c r="E16" s="93"/>
      <c r="F16" s="132">
        <f t="shared" si="2"/>
      </c>
      <c r="G16" s="89"/>
      <c r="H16" s="135">
        <f t="shared" si="3"/>
      </c>
      <c r="I16" s="89"/>
      <c r="J16" s="135">
        <f t="shared" si="4"/>
      </c>
      <c r="K16" s="89"/>
      <c r="L16" s="135">
        <f t="shared" si="5"/>
      </c>
      <c r="M16" s="89"/>
      <c r="N16" s="350">
        <f t="shared" si="6"/>
      </c>
      <c r="O16" s="54"/>
      <c r="P16" s="54"/>
      <c r="Q16" s="54"/>
      <c r="R16" s="54"/>
      <c r="S16" s="54"/>
      <c r="T16" s="55"/>
    </row>
    <row r="17" spans="1:20" s="7" customFormat="1" ht="18" customHeight="1" hidden="1">
      <c r="A17" s="351" t="s">
        <v>23</v>
      </c>
      <c r="B17" s="446">
        <f>'USPEH SAKULE'!B17</f>
        <v>0</v>
      </c>
      <c r="C17" s="131">
        <f t="shared" si="0"/>
        <v>0</v>
      </c>
      <c r="D17" s="447" t="e">
        <f t="shared" si="1"/>
        <v>#DIV/0!</v>
      </c>
      <c r="E17" s="93"/>
      <c r="F17" s="132" t="e">
        <f t="shared" si="2"/>
        <v>#DIV/0!</v>
      </c>
      <c r="G17" s="89"/>
      <c r="H17" s="135" t="e">
        <f t="shared" si="3"/>
        <v>#DIV/0!</v>
      </c>
      <c r="I17" s="89"/>
      <c r="J17" s="135" t="e">
        <f t="shared" si="4"/>
        <v>#DIV/0!</v>
      </c>
      <c r="K17" s="89"/>
      <c r="L17" s="135" t="e">
        <f t="shared" si="5"/>
        <v>#DIV/0!</v>
      </c>
      <c r="M17" s="89"/>
      <c r="N17" s="350" t="e">
        <f t="shared" si="6"/>
        <v>#DIV/0!</v>
      </c>
      <c r="O17" s="54"/>
      <c r="P17" s="54"/>
      <c r="Q17" s="54"/>
      <c r="R17" s="54"/>
      <c r="S17" s="54"/>
      <c r="T17" s="55"/>
    </row>
    <row r="18" spans="1:20" s="7" customFormat="1" ht="18" customHeight="1" hidden="1" thickBot="1">
      <c r="A18" s="352" t="s">
        <v>24</v>
      </c>
      <c r="B18" s="451">
        <f>'USPEH SAKULE'!B18</f>
        <v>0</v>
      </c>
      <c r="C18" s="369">
        <f t="shared" si="0"/>
        <v>0</v>
      </c>
      <c r="D18" s="448" t="e">
        <f t="shared" si="1"/>
        <v>#DIV/0!</v>
      </c>
      <c r="E18" s="92"/>
      <c r="F18" s="133" t="e">
        <f t="shared" si="2"/>
        <v>#DIV/0!</v>
      </c>
      <c r="G18" s="90"/>
      <c r="H18" s="136" t="e">
        <f t="shared" si="3"/>
        <v>#DIV/0!</v>
      </c>
      <c r="I18" s="90"/>
      <c r="J18" s="136" t="e">
        <f t="shared" si="4"/>
        <v>#DIV/0!</v>
      </c>
      <c r="K18" s="90"/>
      <c r="L18" s="136" t="e">
        <f t="shared" si="5"/>
        <v>#DIV/0!</v>
      </c>
      <c r="M18" s="90"/>
      <c r="N18" s="353" t="e">
        <f t="shared" si="6"/>
        <v>#DIV/0!</v>
      </c>
      <c r="O18" s="54"/>
      <c r="P18" s="54"/>
      <c r="Q18" s="54"/>
      <c r="R18" s="54"/>
      <c r="S18" s="54"/>
      <c r="T18" s="55"/>
    </row>
    <row r="19" spans="1:21" s="67" customFormat="1" ht="18" customHeight="1" thickBot="1">
      <c r="A19" s="365" t="s">
        <v>25</v>
      </c>
      <c r="B19" s="303">
        <f>SUM(B6:B18)</f>
        <v>67</v>
      </c>
      <c r="C19" s="304">
        <f>SUM(C6:C18)</f>
        <v>6</v>
      </c>
      <c r="D19" s="452">
        <f t="shared" si="1"/>
        <v>0.08955223880597014</v>
      </c>
      <c r="E19" s="306">
        <f>SUM(E6:E18)</f>
        <v>4</v>
      </c>
      <c r="F19" s="357">
        <f t="shared" si="2"/>
        <v>0.05970149253731343</v>
      </c>
      <c r="G19" s="304">
        <f>SUM(G6:G18)</f>
        <v>2</v>
      </c>
      <c r="H19" s="358">
        <f t="shared" si="3"/>
        <v>0.029850746268656716</v>
      </c>
      <c r="I19" s="304">
        <f>SUM(I6:I18)</f>
        <v>0</v>
      </c>
      <c r="J19" s="358">
        <f t="shared" si="4"/>
      </c>
      <c r="K19" s="304">
        <f>SUM(K6:K18)</f>
        <v>0</v>
      </c>
      <c r="L19" s="358">
        <f t="shared" si="5"/>
      </c>
      <c r="M19" s="304">
        <f>SUM(M6:M18)</f>
        <v>0</v>
      </c>
      <c r="N19" s="359">
        <f t="shared" si="6"/>
      </c>
      <c r="O19" s="69"/>
      <c r="P19" s="69"/>
      <c r="Q19" s="69"/>
      <c r="R19" s="69"/>
      <c r="S19" s="69"/>
      <c r="T19" s="69"/>
      <c r="U19" s="70"/>
    </row>
    <row r="20" spans="1:20" s="7" customFormat="1" ht="18" customHeight="1" hidden="1">
      <c r="A20" s="505" t="s">
        <v>14</v>
      </c>
      <c r="B20" s="449">
        <f>'USPEH SAKULE'!B20</f>
        <v>0</v>
      </c>
      <c r="C20" s="370">
        <f t="shared" si="0"/>
        <v>0</v>
      </c>
      <c r="D20" s="450" t="e">
        <f t="shared" si="1"/>
        <v>#DIV/0!</v>
      </c>
      <c r="E20" s="94"/>
      <c r="F20" s="134" t="e">
        <f t="shared" si="2"/>
        <v>#DIV/0!</v>
      </c>
      <c r="G20" s="91"/>
      <c r="H20" s="137" t="e">
        <f t="shared" si="3"/>
        <v>#DIV/0!</v>
      </c>
      <c r="I20" s="91"/>
      <c r="J20" s="137" t="e">
        <f t="shared" si="4"/>
        <v>#DIV/0!</v>
      </c>
      <c r="K20" s="91"/>
      <c r="L20" s="137" t="e">
        <f t="shared" si="5"/>
        <v>#DIV/0!</v>
      </c>
      <c r="M20" s="91"/>
      <c r="N20" s="355" t="e">
        <f t="shared" si="6"/>
        <v>#DIV/0!</v>
      </c>
      <c r="O20" s="54"/>
      <c r="P20" s="54"/>
      <c r="Q20" s="54"/>
      <c r="R20" s="54"/>
      <c r="S20" s="54"/>
      <c r="T20" s="55"/>
    </row>
    <row r="21" spans="1:20" s="7" customFormat="1" ht="18" customHeight="1">
      <c r="A21" s="354" t="s">
        <v>132</v>
      </c>
      <c r="B21" s="449">
        <f>'USPEH SAKULE'!B21</f>
        <v>15</v>
      </c>
      <c r="C21" s="131">
        <f t="shared" si="0"/>
        <v>0</v>
      </c>
      <c r="D21" s="450">
        <f t="shared" si="1"/>
      </c>
      <c r="E21" s="94"/>
      <c r="F21" s="134">
        <f t="shared" si="2"/>
      </c>
      <c r="G21" s="91"/>
      <c r="H21" s="137">
        <f t="shared" si="3"/>
      </c>
      <c r="I21" s="91"/>
      <c r="J21" s="137">
        <f t="shared" si="4"/>
      </c>
      <c r="K21" s="91"/>
      <c r="L21" s="137">
        <f t="shared" si="5"/>
      </c>
      <c r="M21" s="91"/>
      <c r="N21" s="355">
        <f t="shared" si="6"/>
      </c>
      <c r="O21" s="54"/>
      <c r="P21" s="54"/>
      <c r="Q21" s="54"/>
      <c r="R21" s="54"/>
      <c r="S21" s="54"/>
      <c r="T21" s="55"/>
    </row>
    <row r="22" spans="1:20" s="7" customFormat="1" ht="18" customHeight="1" hidden="1">
      <c r="A22" s="351" t="s">
        <v>27</v>
      </c>
      <c r="B22" s="449">
        <f>'USPEH SAKULE'!B22</f>
        <v>0</v>
      </c>
      <c r="C22" s="131">
        <f t="shared" si="0"/>
        <v>0</v>
      </c>
      <c r="D22" s="447" t="e">
        <f t="shared" si="1"/>
        <v>#DIV/0!</v>
      </c>
      <c r="E22" s="93"/>
      <c r="F22" s="132" t="e">
        <f t="shared" si="2"/>
        <v>#DIV/0!</v>
      </c>
      <c r="G22" s="89"/>
      <c r="H22" s="135" t="e">
        <f t="shared" si="3"/>
        <v>#DIV/0!</v>
      </c>
      <c r="I22" s="89"/>
      <c r="J22" s="135" t="e">
        <f t="shared" si="4"/>
        <v>#DIV/0!</v>
      </c>
      <c r="K22" s="89"/>
      <c r="L22" s="135" t="e">
        <f t="shared" si="5"/>
        <v>#DIV/0!</v>
      </c>
      <c r="M22" s="89"/>
      <c r="N22" s="350" t="e">
        <f t="shared" si="6"/>
        <v>#DIV/0!</v>
      </c>
      <c r="O22" s="54"/>
      <c r="P22" s="54"/>
      <c r="Q22" s="54"/>
      <c r="R22" s="54"/>
      <c r="S22" s="54"/>
      <c r="T22" s="55"/>
    </row>
    <row r="23" spans="1:20" s="7" customFormat="1" ht="18" customHeight="1" hidden="1">
      <c r="A23" s="351" t="s">
        <v>28</v>
      </c>
      <c r="B23" s="449">
        <f>'USPEH SAKULE'!B23</f>
        <v>0</v>
      </c>
      <c r="C23" s="131">
        <f t="shared" si="0"/>
        <v>0</v>
      </c>
      <c r="D23" s="447" t="e">
        <f t="shared" si="1"/>
        <v>#DIV/0!</v>
      </c>
      <c r="E23" s="93"/>
      <c r="F23" s="132" t="e">
        <f t="shared" si="2"/>
        <v>#DIV/0!</v>
      </c>
      <c r="G23" s="89"/>
      <c r="H23" s="135" t="e">
        <f t="shared" si="3"/>
        <v>#DIV/0!</v>
      </c>
      <c r="I23" s="89"/>
      <c r="J23" s="135" t="e">
        <f t="shared" si="4"/>
        <v>#DIV/0!</v>
      </c>
      <c r="K23" s="89"/>
      <c r="L23" s="135" t="e">
        <f t="shared" si="5"/>
        <v>#DIV/0!</v>
      </c>
      <c r="M23" s="89"/>
      <c r="N23" s="350" t="e">
        <f t="shared" si="6"/>
        <v>#DIV/0!</v>
      </c>
      <c r="O23" s="54"/>
      <c r="P23" s="54"/>
      <c r="Q23" s="54"/>
      <c r="R23" s="54"/>
      <c r="S23" s="54"/>
      <c r="T23" s="55"/>
    </row>
    <row r="24" spans="1:20" s="7" customFormat="1" ht="18" customHeight="1">
      <c r="A24" s="351" t="s">
        <v>133</v>
      </c>
      <c r="B24" s="449">
        <f>'USPEH SAKULE'!B24</f>
        <v>28</v>
      </c>
      <c r="C24" s="131">
        <f t="shared" si="0"/>
        <v>1</v>
      </c>
      <c r="D24" s="447">
        <f t="shared" si="1"/>
        <v>0.03571428571428571</v>
      </c>
      <c r="E24" s="93"/>
      <c r="F24" s="132">
        <f t="shared" si="2"/>
      </c>
      <c r="G24" s="89"/>
      <c r="H24" s="135">
        <f t="shared" si="3"/>
      </c>
      <c r="I24" s="89">
        <v>1</v>
      </c>
      <c r="J24" s="135">
        <f t="shared" si="4"/>
        <v>0.03571428571428571</v>
      </c>
      <c r="K24" s="89"/>
      <c r="L24" s="135">
        <f t="shared" si="5"/>
      </c>
      <c r="M24" s="89"/>
      <c r="N24" s="350">
        <f t="shared" si="6"/>
      </c>
      <c r="O24" s="54"/>
      <c r="P24" s="54"/>
      <c r="Q24" s="54"/>
      <c r="R24" s="54"/>
      <c r="S24" s="54"/>
      <c r="T24" s="55"/>
    </row>
    <row r="25" spans="1:20" s="7" customFormat="1" ht="18" customHeight="1" hidden="1">
      <c r="A25" s="351" t="s">
        <v>30</v>
      </c>
      <c r="B25" s="449">
        <f>'USPEH SAKULE'!B25</f>
        <v>0</v>
      </c>
      <c r="C25" s="131">
        <f t="shared" si="0"/>
        <v>0</v>
      </c>
      <c r="D25" s="447" t="e">
        <f t="shared" si="1"/>
        <v>#DIV/0!</v>
      </c>
      <c r="E25" s="93"/>
      <c r="F25" s="132" t="e">
        <f t="shared" si="2"/>
        <v>#DIV/0!</v>
      </c>
      <c r="G25" s="89"/>
      <c r="H25" s="135" t="e">
        <f t="shared" si="3"/>
        <v>#DIV/0!</v>
      </c>
      <c r="I25" s="89"/>
      <c r="J25" s="135" t="e">
        <f t="shared" si="4"/>
        <v>#DIV/0!</v>
      </c>
      <c r="K25" s="89"/>
      <c r="L25" s="135" t="e">
        <f t="shared" si="5"/>
        <v>#DIV/0!</v>
      </c>
      <c r="M25" s="89"/>
      <c r="N25" s="350" t="e">
        <f t="shared" si="6"/>
        <v>#DIV/0!</v>
      </c>
      <c r="O25" s="54"/>
      <c r="P25" s="54"/>
      <c r="Q25" s="54"/>
      <c r="R25" s="54"/>
      <c r="S25" s="54"/>
      <c r="T25" s="55"/>
    </row>
    <row r="26" spans="1:20" s="7" customFormat="1" ht="18" customHeight="1" hidden="1">
      <c r="A26" s="351" t="s">
        <v>31</v>
      </c>
      <c r="B26" s="449">
        <f>'USPEH SAKULE'!B26</f>
        <v>0</v>
      </c>
      <c r="C26" s="131">
        <f t="shared" si="0"/>
        <v>0</v>
      </c>
      <c r="D26" s="447" t="e">
        <f t="shared" si="1"/>
        <v>#DIV/0!</v>
      </c>
      <c r="E26" s="93"/>
      <c r="F26" s="132" t="e">
        <f t="shared" si="2"/>
        <v>#DIV/0!</v>
      </c>
      <c r="G26" s="89"/>
      <c r="H26" s="135" t="e">
        <f t="shared" si="3"/>
        <v>#DIV/0!</v>
      </c>
      <c r="I26" s="89"/>
      <c r="J26" s="135" t="e">
        <f t="shared" si="4"/>
        <v>#DIV/0!</v>
      </c>
      <c r="K26" s="89"/>
      <c r="L26" s="135" t="e">
        <f t="shared" si="5"/>
        <v>#DIV/0!</v>
      </c>
      <c r="M26" s="89"/>
      <c r="N26" s="350" t="e">
        <f t="shared" si="6"/>
        <v>#DIV/0!</v>
      </c>
      <c r="O26" s="54"/>
      <c r="P26" s="54"/>
      <c r="Q26" s="54"/>
      <c r="R26" s="54"/>
      <c r="S26" s="54"/>
      <c r="T26" s="55"/>
    </row>
    <row r="27" spans="1:20" s="7" customFormat="1" ht="18" customHeight="1">
      <c r="A27" s="351" t="s">
        <v>134</v>
      </c>
      <c r="B27" s="449">
        <f>'USPEH SAKULE'!B27</f>
        <v>23</v>
      </c>
      <c r="C27" s="131"/>
      <c r="D27" s="447">
        <f t="shared" si="1"/>
      </c>
      <c r="E27" s="93"/>
      <c r="F27" s="132">
        <f t="shared" si="2"/>
      </c>
      <c r="G27" s="89"/>
      <c r="H27" s="135">
        <f t="shared" si="3"/>
      </c>
      <c r="I27" s="89"/>
      <c r="J27" s="135">
        <f t="shared" si="4"/>
      </c>
      <c r="K27" s="89"/>
      <c r="L27" s="135">
        <f t="shared" si="5"/>
      </c>
      <c r="M27" s="89"/>
      <c r="N27" s="350">
        <f t="shared" si="6"/>
      </c>
      <c r="O27" s="54"/>
      <c r="P27" s="54"/>
      <c r="Q27" s="54"/>
      <c r="R27" s="54"/>
      <c r="S27" s="54"/>
      <c r="T27" s="55"/>
    </row>
    <row r="28" spans="1:20" s="7" customFormat="1" ht="18" customHeight="1" hidden="1">
      <c r="A28" s="351" t="s">
        <v>33</v>
      </c>
      <c r="B28" s="449">
        <f>'USPEH SAKULE'!B28</f>
        <v>0</v>
      </c>
      <c r="C28" s="131">
        <f t="shared" si="0"/>
        <v>0</v>
      </c>
      <c r="D28" s="447" t="e">
        <f t="shared" si="1"/>
        <v>#DIV/0!</v>
      </c>
      <c r="E28" s="93"/>
      <c r="F28" s="132" t="e">
        <f t="shared" si="2"/>
        <v>#DIV/0!</v>
      </c>
      <c r="G28" s="89"/>
      <c r="H28" s="135" t="e">
        <f t="shared" si="3"/>
        <v>#DIV/0!</v>
      </c>
      <c r="I28" s="89"/>
      <c r="J28" s="135" t="e">
        <f t="shared" si="4"/>
        <v>#DIV/0!</v>
      </c>
      <c r="K28" s="89"/>
      <c r="L28" s="135" t="e">
        <f t="shared" si="5"/>
        <v>#DIV/0!</v>
      </c>
      <c r="M28" s="89"/>
      <c r="N28" s="350" t="e">
        <f t="shared" si="6"/>
        <v>#DIV/0!</v>
      </c>
      <c r="O28" s="54"/>
      <c r="P28" s="54"/>
      <c r="Q28" s="54"/>
      <c r="R28" s="54"/>
      <c r="S28" s="54"/>
      <c r="T28" s="55"/>
    </row>
    <row r="29" spans="1:20" s="7" customFormat="1" ht="18" customHeight="1" hidden="1">
      <c r="A29" s="351" t="s">
        <v>78</v>
      </c>
      <c r="B29" s="449">
        <f>'USPEH SAKULE'!B29</f>
        <v>0</v>
      </c>
      <c r="C29" s="131">
        <f t="shared" si="0"/>
        <v>0</v>
      </c>
      <c r="D29" s="447" t="e">
        <f t="shared" si="1"/>
        <v>#DIV/0!</v>
      </c>
      <c r="E29" s="93"/>
      <c r="F29" s="132" t="e">
        <f t="shared" si="2"/>
        <v>#DIV/0!</v>
      </c>
      <c r="G29" s="89"/>
      <c r="H29" s="135" t="e">
        <f t="shared" si="3"/>
        <v>#DIV/0!</v>
      </c>
      <c r="I29" s="89"/>
      <c r="J29" s="135" t="e">
        <f t="shared" si="4"/>
        <v>#DIV/0!</v>
      </c>
      <c r="K29" s="89"/>
      <c r="L29" s="135" t="e">
        <f t="shared" si="5"/>
        <v>#DIV/0!</v>
      </c>
      <c r="M29" s="89"/>
      <c r="N29" s="350" t="e">
        <f t="shared" si="6"/>
        <v>#DIV/0!</v>
      </c>
      <c r="O29" s="54"/>
      <c r="P29" s="54"/>
      <c r="Q29" s="54"/>
      <c r="R29" s="54"/>
      <c r="S29" s="54"/>
      <c r="T29" s="55"/>
    </row>
    <row r="30" spans="1:20" s="7" customFormat="1" ht="18" customHeight="1" thickBot="1">
      <c r="A30" s="351" t="s">
        <v>135</v>
      </c>
      <c r="B30" s="449">
        <f>'USPEH SAKULE'!B30</f>
        <v>16</v>
      </c>
      <c r="C30" s="131">
        <f t="shared" si="0"/>
        <v>0</v>
      </c>
      <c r="D30" s="447">
        <f t="shared" si="1"/>
      </c>
      <c r="E30" s="93"/>
      <c r="F30" s="132">
        <f t="shared" si="2"/>
      </c>
      <c r="G30" s="89"/>
      <c r="H30" s="135">
        <f t="shared" si="3"/>
      </c>
      <c r="I30" s="89"/>
      <c r="J30" s="135">
        <f t="shared" si="4"/>
      </c>
      <c r="K30" s="89"/>
      <c r="L30" s="135">
        <f t="shared" si="5"/>
      </c>
      <c r="M30" s="89"/>
      <c r="N30" s="350">
        <f t="shared" si="6"/>
      </c>
      <c r="O30" s="54"/>
      <c r="P30" s="54"/>
      <c r="Q30" s="54"/>
      <c r="R30" s="54"/>
      <c r="S30" s="54"/>
      <c r="T30" s="55"/>
    </row>
    <row r="31" spans="1:20" s="7" customFormat="1" ht="18" customHeight="1" hidden="1">
      <c r="A31" s="351" t="s">
        <v>35</v>
      </c>
      <c r="B31" s="449">
        <f>'USPEH SAKULE'!B31</f>
        <v>0</v>
      </c>
      <c r="C31" s="131">
        <f t="shared" si="0"/>
        <v>0</v>
      </c>
      <c r="D31" s="447" t="e">
        <f t="shared" si="1"/>
        <v>#DIV/0!</v>
      </c>
      <c r="E31" s="92"/>
      <c r="F31" s="132" t="e">
        <f t="shared" si="2"/>
        <v>#DIV/0!</v>
      </c>
      <c r="G31" s="90"/>
      <c r="H31" s="135" t="e">
        <f t="shared" si="3"/>
        <v>#DIV/0!</v>
      </c>
      <c r="I31" s="90"/>
      <c r="J31" s="135" t="e">
        <f t="shared" si="4"/>
        <v>#DIV/0!</v>
      </c>
      <c r="K31" s="90"/>
      <c r="L31" s="135" t="e">
        <f t="shared" si="5"/>
        <v>#DIV/0!</v>
      </c>
      <c r="M31" s="90"/>
      <c r="N31" s="350" t="e">
        <f t="shared" si="6"/>
        <v>#DIV/0!</v>
      </c>
      <c r="O31" s="54"/>
      <c r="P31" s="54"/>
      <c r="Q31" s="54"/>
      <c r="R31" s="54"/>
      <c r="S31" s="54"/>
      <c r="T31" s="55"/>
    </row>
    <row r="32" spans="1:20" s="7" customFormat="1" ht="18" customHeight="1" hidden="1" thickBot="1">
      <c r="A32" s="352" t="s">
        <v>87</v>
      </c>
      <c r="B32" s="453">
        <f>'USPEH SAKULE'!B32</f>
        <v>0</v>
      </c>
      <c r="C32" s="369">
        <f t="shared" si="0"/>
        <v>0</v>
      </c>
      <c r="D32" s="448" t="e">
        <f t="shared" si="1"/>
        <v>#DIV/0!</v>
      </c>
      <c r="E32" s="92"/>
      <c r="F32" s="133" t="e">
        <f t="shared" si="2"/>
        <v>#DIV/0!</v>
      </c>
      <c r="G32" s="90"/>
      <c r="H32" s="136" t="e">
        <f t="shared" si="3"/>
        <v>#DIV/0!</v>
      </c>
      <c r="I32" s="90"/>
      <c r="J32" s="136" t="e">
        <f t="shared" si="4"/>
        <v>#DIV/0!</v>
      </c>
      <c r="K32" s="90"/>
      <c r="L32" s="136" t="e">
        <f t="shared" si="5"/>
        <v>#DIV/0!</v>
      </c>
      <c r="M32" s="90"/>
      <c r="N32" s="353" t="e">
        <f t="shared" si="6"/>
        <v>#DIV/0!</v>
      </c>
      <c r="O32" s="54"/>
      <c r="P32" s="54"/>
      <c r="Q32" s="54"/>
      <c r="R32" s="54"/>
      <c r="S32" s="54"/>
      <c r="T32" s="55"/>
    </row>
    <row r="33" spans="1:21" s="76" customFormat="1" ht="18" customHeight="1" thickBot="1">
      <c r="A33" s="365" t="s">
        <v>36</v>
      </c>
      <c r="B33" s="303">
        <f>SUM(B20:B32)</f>
        <v>82</v>
      </c>
      <c r="C33" s="304">
        <f>SUM(C20:C32)</f>
        <v>1</v>
      </c>
      <c r="D33" s="455">
        <f t="shared" si="1"/>
        <v>0.012195121951219513</v>
      </c>
      <c r="E33" s="306">
        <f>SUM(E20:E32)</f>
        <v>0</v>
      </c>
      <c r="F33" s="366">
        <f t="shared" si="2"/>
      </c>
      <c r="G33" s="304">
        <f>SUM(G20:G32)</f>
        <v>0</v>
      </c>
      <c r="H33" s="367">
        <f t="shared" si="3"/>
      </c>
      <c r="I33" s="304">
        <f>SUM(I20:I32)</f>
        <v>1</v>
      </c>
      <c r="J33" s="367">
        <f t="shared" si="4"/>
        <v>0.012195121951219513</v>
      </c>
      <c r="K33" s="304">
        <f>SUM(K20:K32)</f>
        <v>0</v>
      </c>
      <c r="L33" s="367">
        <f t="shared" si="5"/>
      </c>
      <c r="M33" s="304">
        <f>SUM(M20:M32)</f>
        <v>0</v>
      </c>
      <c r="N33" s="368">
        <f t="shared" si="6"/>
      </c>
      <c r="O33" s="69"/>
      <c r="P33" s="69"/>
      <c r="Q33" s="69"/>
      <c r="R33" s="69"/>
      <c r="S33" s="69"/>
      <c r="T33" s="72"/>
      <c r="U33" s="28"/>
    </row>
    <row r="34" spans="1:21" s="27" customFormat="1" ht="18" customHeight="1" thickBot="1">
      <c r="A34" s="360" t="s">
        <v>37</v>
      </c>
      <c r="B34" s="331">
        <f>B19+B33</f>
        <v>149</v>
      </c>
      <c r="C34" s="332">
        <f>C19+C33</f>
        <v>7</v>
      </c>
      <c r="D34" s="454">
        <f t="shared" si="1"/>
        <v>0.04697986577181208</v>
      </c>
      <c r="E34" s="334">
        <f>E19+E33</f>
        <v>4</v>
      </c>
      <c r="F34" s="362">
        <f t="shared" si="2"/>
        <v>0.026845637583892617</v>
      </c>
      <c r="G34" s="332">
        <f>G19+G33</f>
        <v>2</v>
      </c>
      <c r="H34" s="363">
        <f t="shared" si="3"/>
        <v>0.013422818791946308</v>
      </c>
      <c r="I34" s="332">
        <f>I19+I33</f>
        <v>1</v>
      </c>
      <c r="J34" s="363">
        <f t="shared" si="4"/>
        <v>0.006711409395973154</v>
      </c>
      <c r="K34" s="332">
        <f>K19+K33</f>
        <v>0</v>
      </c>
      <c r="L34" s="363">
        <f t="shared" si="5"/>
      </c>
      <c r="M34" s="332">
        <f>M19+M33</f>
        <v>0</v>
      </c>
      <c r="N34" s="364">
        <f t="shared" si="6"/>
      </c>
      <c r="O34" s="69"/>
      <c r="P34" s="69"/>
      <c r="Q34" s="69"/>
      <c r="R34" s="69"/>
      <c r="S34" s="69"/>
      <c r="T34" s="72"/>
      <c r="U34" s="28"/>
    </row>
    <row r="35" spans="15:20" ht="15.75">
      <c r="O35" s="48"/>
      <c r="P35" s="48"/>
      <c r="Q35" s="48"/>
      <c r="R35" s="48"/>
      <c r="S35" s="48"/>
      <c r="T35" s="48"/>
    </row>
  </sheetData>
  <sheetProtection selectLockedCells="1"/>
  <mergeCells count="4">
    <mergeCell ref="A1:N1"/>
    <mergeCell ref="A2:N2"/>
    <mergeCell ref="B4:D4"/>
    <mergeCell ref="E4:N4"/>
  </mergeCells>
  <printOptions horizontalCentered="1" verticalCentered="1"/>
  <pageMargins left="0.5511811023622047" right="0.3937007874015748" top="0.2362204724409449" bottom="0.15748031496062992" header="0.2362204724409449" footer="0.196850393700787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V34"/>
  <sheetViews>
    <sheetView zoomScalePageLayoutView="0" workbookViewId="0" topLeftCell="A1">
      <selection activeCell="K27" sqref="K27"/>
    </sheetView>
  </sheetViews>
  <sheetFormatPr defaultColWidth="0" defaultRowHeight="15.75" customHeight="1" zeroHeight="1"/>
  <cols>
    <col min="1" max="7" width="6" style="0" customWidth="1"/>
    <col min="8" max="8" width="6" style="32" customWidth="1"/>
    <col min="9" max="9" width="6" style="0" customWidth="1"/>
    <col min="10" max="10" width="6" style="32" customWidth="1"/>
    <col min="11" max="11" width="6" style="0" customWidth="1"/>
    <col min="12" max="12" width="6" style="30" customWidth="1"/>
    <col min="13" max="13" width="6" style="0" customWidth="1"/>
    <col min="14" max="14" width="6" style="30" customWidth="1"/>
    <col min="15" max="15" width="6" style="0" customWidth="1"/>
    <col min="16" max="16" width="6" style="30" customWidth="1"/>
    <col min="17" max="17" width="6" style="0" hidden="1" customWidth="1"/>
    <col min="18" max="18" width="6" style="0" customWidth="1"/>
    <col min="19" max="19" width="5.19921875" style="49" customWidth="1"/>
    <col min="20" max="16384" width="5.19921875" style="49" hidden="1" customWidth="1"/>
  </cols>
  <sheetData>
    <row r="1" spans="1:22" ht="35.25" customHeight="1">
      <c r="A1" s="697" t="s">
        <v>174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4"/>
      <c r="T1" s="64"/>
      <c r="U1" s="64"/>
      <c r="V1" s="64"/>
    </row>
    <row r="2" spans="1:22" ht="15.75">
      <c r="A2" s="696" t="s">
        <v>98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4"/>
      <c r="T2" s="64"/>
      <c r="U2" s="64"/>
      <c r="V2" s="64"/>
    </row>
    <row r="3" spans="1:22" ht="15.75" hidden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64"/>
      <c r="T3" s="64"/>
      <c r="U3" s="64"/>
      <c r="V3" s="64"/>
    </row>
    <row r="4" spans="1:18" ht="16.5" thickBot="1">
      <c r="A4" s="109"/>
      <c r="B4" s="109"/>
      <c r="C4" s="109"/>
      <c r="D4" s="109"/>
      <c r="E4" s="109"/>
      <c r="F4" s="109"/>
      <c r="G4" s="109"/>
      <c r="H4" s="110"/>
      <c r="I4" s="109"/>
      <c r="J4" s="110"/>
      <c r="K4" s="109"/>
      <c r="L4" s="111"/>
      <c r="M4" s="109"/>
      <c r="N4" s="111"/>
      <c r="O4" s="109"/>
      <c r="P4" s="111"/>
      <c r="Q4" s="109"/>
      <c r="R4" s="109"/>
    </row>
    <row r="5" spans="1:21" s="6" customFormat="1" ht="63.75" customHeight="1">
      <c r="A5" s="395" t="s">
        <v>3</v>
      </c>
      <c r="B5" s="391" t="s">
        <v>40</v>
      </c>
      <c r="C5" s="390" t="s">
        <v>41</v>
      </c>
      <c r="D5" s="390" t="s">
        <v>42</v>
      </c>
      <c r="E5" s="390" t="s">
        <v>43</v>
      </c>
      <c r="F5" s="390" t="s">
        <v>44</v>
      </c>
      <c r="G5" s="391" t="s">
        <v>45</v>
      </c>
      <c r="H5" s="392" t="s">
        <v>46</v>
      </c>
      <c r="I5" s="390" t="s">
        <v>47</v>
      </c>
      <c r="J5" s="392" t="s">
        <v>48</v>
      </c>
      <c r="K5" s="390" t="s">
        <v>49</v>
      </c>
      <c r="L5" s="392" t="s">
        <v>50</v>
      </c>
      <c r="M5" s="390" t="s">
        <v>157</v>
      </c>
      <c r="N5" s="392" t="s">
        <v>51</v>
      </c>
      <c r="O5" s="390" t="s">
        <v>158</v>
      </c>
      <c r="P5" s="392" t="s">
        <v>110</v>
      </c>
      <c r="Q5" s="391"/>
      <c r="R5" s="393" t="s">
        <v>52</v>
      </c>
      <c r="S5" s="51"/>
      <c r="T5" s="51"/>
      <c r="U5" s="52"/>
    </row>
    <row r="6" spans="1:22" s="7" customFormat="1" ht="18" customHeight="1" hidden="1">
      <c r="A6" s="349" t="s">
        <v>162</v>
      </c>
      <c r="B6" s="285"/>
      <c r="C6" s="284"/>
      <c r="D6" s="284"/>
      <c r="E6" s="284"/>
      <c r="F6" s="284"/>
      <c r="G6" s="285"/>
      <c r="H6" s="102"/>
      <c r="I6" s="284"/>
      <c r="J6" s="102"/>
      <c r="K6" s="284"/>
      <c r="L6" s="102"/>
      <c r="M6" s="284"/>
      <c r="N6" s="102"/>
      <c r="O6" s="284"/>
      <c r="P6" s="102"/>
      <c r="Q6" s="285"/>
      <c r="R6" s="394">
        <f>SUM(B6:Q6)</f>
        <v>0</v>
      </c>
      <c r="S6" s="54"/>
      <c r="T6" s="54"/>
      <c r="U6" s="54"/>
      <c r="V6" s="55"/>
    </row>
    <row r="7" spans="1:22" s="7" customFormat="1" ht="18" customHeight="1">
      <c r="A7" s="351" t="s">
        <v>128</v>
      </c>
      <c r="B7" s="285"/>
      <c r="C7" s="284"/>
      <c r="D7" s="284"/>
      <c r="E7" s="284"/>
      <c r="F7" s="284"/>
      <c r="G7" s="285"/>
      <c r="H7" s="102"/>
      <c r="I7" s="284"/>
      <c r="J7" s="102"/>
      <c r="K7" s="284"/>
      <c r="L7" s="102"/>
      <c r="M7" s="284"/>
      <c r="N7" s="102"/>
      <c r="O7" s="284"/>
      <c r="P7" s="102"/>
      <c r="Q7" s="285"/>
      <c r="R7" s="394">
        <f aca="true" t="shared" si="0" ref="R7:R32">SUM(B7:Q7)</f>
        <v>0</v>
      </c>
      <c r="S7" s="54"/>
      <c r="T7" s="54"/>
      <c r="U7" s="54"/>
      <c r="V7" s="55"/>
    </row>
    <row r="8" spans="1:22" s="7" customFormat="1" ht="18" customHeight="1" hidden="1">
      <c r="A8" s="351" t="s">
        <v>16</v>
      </c>
      <c r="B8" s="285"/>
      <c r="C8" s="284"/>
      <c r="D8" s="284"/>
      <c r="E8" s="284"/>
      <c r="F8" s="284"/>
      <c r="G8" s="285"/>
      <c r="H8" s="102"/>
      <c r="I8" s="284"/>
      <c r="J8" s="102"/>
      <c r="K8" s="284"/>
      <c r="L8" s="102"/>
      <c r="M8" s="284"/>
      <c r="N8" s="102"/>
      <c r="O8" s="284"/>
      <c r="P8" s="102"/>
      <c r="Q8" s="285"/>
      <c r="R8" s="394">
        <f t="shared" si="0"/>
        <v>0</v>
      </c>
      <c r="S8" s="54"/>
      <c r="T8" s="54"/>
      <c r="U8" s="54"/>
      <c r="V8" s="55"/>
    </row>
    <row r="9" spans="1:22" s="7" customFormat="1" ht="18" customHeight="1" hidden="1">
      <c r="A9" s="351" t="s">
        <v>85</v>
      </c>
      <c r="B9" s="285"/>
      <c r="C9" s="284"/>
      <c r="D9" s="284"/>
      <c r="E9" s="284"/>
      <c r="F9" s="284"/>
      <c r="G9" s="285"/>
      <c r="H9" s="102"/>
      <c r="I9" s="284"/>
      <c r="J9" s="102"/>
      <c r="K9" s="284"/>
      <c r="L9" s="102"/>
      <c r="M9" s="284"/>
      <c r="N9" s="102"/>
      <c r="O9" s="284"/>
      <c r="P9" s="102"/>
      <c r="Q9" s="285"/>
      <c r="R9" s="394">
        <f t="shared" si="0"/>
        <v>0</v>
      </c>
      <c r="S9" s="54"/>
      <c r="T9" s="54"/>
      <c r="U9" s="54"/>
      <c r="V9" s="55"/>
    </row>
    <row r="10" spans="1:22" s="7" customFormat="1" ht="18" customHeight="1">
      <c r="A10" s="351" t="s">
        <v>129</v>
      </c>
      <c r="B10" s="285"/>
      <c r="C10" s="284"/>
      <c r="D10" s="284"/>
      <c r="E10" s="284"/>
      <c r="F10" s="284"/>
      <c r="G10" s="285"/>
      <c r="H10" s="102"/>
      <c r="I10" s="284"/>
      <c r="J10" s="102"/>
      <c r="K10" s="284"/>
      <c r="L10" s="102"/>
      <c r="M10" s="284"/>
      <c r="N10" s="102"/>
      <c r="O10" s="284"/>
      <c r="P10" s="102"/>
      <c r="Q10" s="285"/>
      <c r="R10" s="394">
        <f t="shared" si="0"/>
        <v>0</v>
      </c>
      <c r="S10" s="54"/>
      <c r="T10" s="54"/>
      <c r="U10" s="54"/>
      <c r="V10" s="55"/>
    </row>
    <row r="11" spans="1:22" s="7" customFormat="1" ht="18" customHeight="1" hidden="1">
      <c r="A11" s="351" t="s">
        <v>18</v>
      </c>
      <c r="B11" s="285"/>
      <c r="C11" s="284"/>
      <c r="D11" s="284"/>
      <c r="E11" s="284"/>
      <c r="F11" s="284"/>
      <c r="G11" s="285"/>
      <c r="H11" s="102"/>
      <c r="I11" s="284"/>
      <c r="J11" s="102"/>
      <c r="K11" s="284"/>
      <c r="L11" s="102"/>
      <c r="M11" s="284"/>
      <c r="N11" s="102"/>
      <c r="O11" s="284"/>
      <c r="P11" s="102"/>
      <c r="Q11" s="285"/>
      <c r="R11" s="394">
        <f t="shared" si="0"/>
        <v>0</v>
      </c>
      <c r="S11" s="54"/>
      <c r="T11" s="54"/>
      <c r="U11" s="54"/>
      <c r="V11" s="55"/>
    </row>
    <row r="12" spans="1:22" s="7" customFormat="1" ht="18" customHeight="1" hidden="1">
      <c r="A12" s="351" t="s">
        <v>86</v>
      </c>
      <c r="B12" s="285"/>
      <c r="C12" s="284"/>
      <c r="D12" s="284"/>
      <c r="E12" s="284"/>
      <c r="F12" s="284"/>
      <c r="G12" s="285"/>
      <c r="H12" s="102"/>
      <c r="I12" s="284"/>
      <c r="J12" s="102"/>
      <c r="K12" s="284"/>
      <c r="L12" s="102"/>
      <c r="M12" s="284"/>
      <c r="N12" s="102"/>
      <c r="O12" s="284"/>
      <c r="P12" s="102"/>
      <c r="Q12" s="285"/>
      <c r="R12" s="394">
        <f t="shared" si="0"/>
        <v>0</v>
      </c>
      <c r="S12" s="54"/>
      <c r="T12" s="54"/>
      <c r="U12" s="54"/>
      <c r="V12" s="55"/>
    </row>
    <row r="13" spans="1:22" s="7" customFormat="1" ht="18" customHeight="1">
      <c r="A13" s="351" t="s">
        <v>130</v>
      </c>
      <c r="B13" s="285"/>
      <c r="C13" s="284"/>
      <c r="D13" s="284">
        <v>6</v>
      </c>
      <c r="E13" s="284">
        <v>2</v>
      </c>
      <c r="F13" s="284"/>
      <c r="G13" s="285"/>
      <c r="H13" s="102"/>
      <c r="I13" s="284"/>
      <c r="J13" s="102"/>
      <c r="K13" s="284"/>
      <c r="L13" s="102"/>
      <c r="M13" s="284"/>
      <c r="N13" s="102"/>
      <c r="O13" s="284"/>
      <c r="P13" s="102"/>
      <c r="Q13" s="285"/>
      <c r="R13" s="394">
        <f t="shared" si="0"/>
        <v>8</v>
      </c>
      <c r="S13" s="54"/>
      <c r="T13" s="54"/>
      <c r="U13" s="54"/>
      <c r="V13" s="55"/>
    </row>
    <row r="14" spans="1:22" s="7" customFormat="1" ht="18" customHeight="1" hidden="1">
      <c r="A14" s="351" t="s">
        <v>20</v>
      </c>
      <c r="B14" s="285"/>
      <c r="C14" s="284"/>
      <c r="D14" s="284"/>
      <c r="E14" s="284"/>
      <c r="F14" s="284"/>
      <c r="G14" s="285"/>
      <c r="H14" s="102"/>
      <c r="I14" s="284"/>
      <c r="J14" s="102"/>
      <c r="K14" s="284"/>
      <c r="L14" s="102"/>
      <c r="M14" s="284"/>
      <c r="N14" s="102"/>
      <c r="O14" s="284"/>
      <c r="P14" s="102"/>
      <c r="Q14" s="285"/>
      <c r="R14" s="394">
        <f t="shared" si="0"/>
        <v>0</v>
      </c>
      <c r="S14" s="54"/>
      <c r="T14" s="54"/>
      <c r="U14" s="54"/>
      <c r="V14" s="55"/>
    </row>
    <row r="15" spans="1:22" s="7" customFormat="1" ht="18" customHeight="1" hidden="1">
      <c r="A15" s="351" t="s">
        <v>21</v>
      </c>
      <c r="B15" s="285"/>
      <c r="C15" s="284"/>
      <c r="D15" s="284"/>
      <c r="E15" s="284"/>
      <c r="F15" s="284"/>
      <c r="G15" s="285"/>
      <c r="H15" s="102"/>
      <c r="I15" s="284"/>
      <c r="J15" s="102"/>
      <c r="K15" s="284"/>
      <c r="L15" s="102"/>
      <c r="M15" s="284"/>
      <c r="N15" s="102"/>
      <c r="O15" s="284"/>
      <c r="P15" s="102"/>
      <c r="Q15" s="285"/>
      <c r="R15" s="394">
        <f t="shared" si="0"/>
        <v>0</v>
      </c>
      <c r="S15" s="54"/>
      <c r="T15" s="54"/>
      <c r="U15" s="54"/>
      <c r="V15" s="55"/>
    </row>
    <row r="16" spans="1:22" s="7" customFormat="1" ht="18" customHeight="1" thickBot="1">
      <c r="A16" s="351" t="s">
        <v>131</v>
      </c>
      <c r="B16" s="285"/>
      <c r="C16" s="284"/>
      <c r="D16" s="284">
        <v>2</v>
      </c>
      <c r="E16" s="284"/>
      <c r="F16" s="284"/>
      <c r="G16" s="285"/>
      <c r="H16" s="102"/>
      <c r="I16" s="284"/>
      <c r="J16" s="102"/>
      <c r="K16" s="284"/>
      <c r="L16" s="102"/>
      <c r="M16" s="284"/>
      <c r="N16" s="102"/>
      <c r="O16" s="284"/>
      <c r="P16" s="102"/>
      <c r="Q16" s="285"/>
      <c r="R16" s="394">
        <f t="shared" si="0"/>
        <v>2</v>
      </c>
      <c r="S16" s="54"/>
      <c r="T16" s="54"/>
      <c r="U16" s="54"/>
      <c r="V16" s="55"/>
    </row>
    <row r="17" spans="1:22" s="7" customFormat="1" ht="18" customHeight="1" hidden="1">
      <c r="A17" s="351" t="s">
        <v>23</v>
      </c>
      <c r="B17" s="285"/>
      <c r="C17" s="284"/>
      <c r="D17" s="284"/>
      <c r="E17" s="284"/>
      <c r="F17" s="284"/>
      <c r="G17" s="285"/>
      <c r="H17" s="102"/>
      <c r="I17" s="284"/>
      <c r="J17" s="102"/>
      <c r="K17" s="284"/>
      <c r="L17" s="102"/>
      <c r="M17" s="284"/>
      <c r="N17" s="102"/>
      <c r="O17" s="284"/>
      <c r="P17" s="102"/>
      <c r="Q17" s="285"/>
      <c r="R17" s="394">
        <f t="shared" si="0"/>
        <v>0</v>
      </c>
      <c r="S17" s="54"/>
      <c r="T17" s="54"/>
      <c r="U17" s="54"/>
      <c r="V17" s="55"/>
    </row>
    <row r="18" spans="1:22" s="7" customFormat="1" ht="18" customHeight="1" hidden="1" thickBot="1">
      <c r="A18" s="352" t="s">
        <v>24</v>
      </c>
      <c r="B18" s="287"/>
      <c r="C18" s="286"/>
      <c r="D18" s="286"/>
      <c r="E18" s="286"/>
      <c r="F18" s="286"/>
      <c r="G18" s="287"/>
      <c r="H18" s="104"/>
      <c r="I18" s="286"/>
      <c r="J18" s="104"/>
      <c r="K18" s="286"/>
      <c r="L18" s="104"/>
      <c r="M18" s="286"/>
      <c r="N18" s="104"/>
      <c r="O18" s="286"/>
      <c r="P18" s="104"/>
      <c r="Q18" s="287"/>
      <c r="R18" s="396">
        <f t="shared" si="0"/>
        <v>0</v>
      </c>
      <c r="S18" s="54"/>
      <c r="T18" s="54"/>
      <c r="U18" s="54"/>
      <c r="V18" s="55"/>
    </row>
    <row r="19" spans="1:22" s="67" customFormat="1" ht="18" customHeight="1" thickBot="1">
      <c r="A19" s="365" t="s">
        <v>25</v>
      </c>
      <c r="B19" s="306">
        <f>SUM(B6:B18)</f>
        <v>0</v>
      </c>
      <c r="C19" s="306">
        <f>SUM(C6:C18)</f>
        <v>0</v>
      </c>
      <c r="D19" s="306">
        <f aca="true" t="shared" si="1" ref="D19:R19">SUM(D6:D18)</f>
        <v>8</v>
      </c>
      <c r="E19" s="306">
        <f t="shared" si="1"/>
        <v>2</v>
      </c>
      <c r="F19" s="306">
        <f t="shared" si="1"/>
        <v>0</v>
      </c>
      <c r="G19" s="306">
        <f t="shared" si="1"/>
        <v>0</v>
      </c>
      <c r="H19" s="306">
        <f t="shared" si="1"/>
        <v>0</v>
      </c>
      <c r="I19" s="306">
        <f t="shared" si="1"/>
        <v>0</v>
      </c>
      <c r="J19" s="306">
        <f t="shared" si="1"/>
        <v>0</v>
      </c>
      <c r="K19" s="306">
        <f t="shared" si="1"/>
        <v>0</v>
      </c>
      <c r="L19" s="398">
        <f t="shared" si="1"/>
        <v>0</v>
      </c>
      <c r="M19" s="306">
        <f t="shared" si="1"/>
        <v>0</v>
      </c>
      <c r="N19" s="306">
        <f t="shared" si="1"/>
        <v>0</v>
      </c>
      <c r="O19" s="306">
        <f t="shared" si="1"/>
        <v>0</v>
      </c>
      <c r="P19" s="398">
        <f t="shared" si="1"/>
        <v>0</v>
      </c>
      <c r="Q19" s="306">
        <f t="shared" si="1"/>
        <v>0</v>
      </c>
      <c r="R19" s="399">
        <f t="shared" si="1"/>
        <v>10</v>
      </c>
      <c r="S19" s="69"/>
      <c r="T19" s="65"/>
      <c r="U19" s="65"/>
      <c r="V19" s="65"/>
    </row>
    <row r="20" spans="1:22" s="7" customFormat="1" ht="18" customHeight="1" hidden="1">
      <c r="A20" s="505" t="s">
        <v>14</v>
      </c>
      <c r="B20" s="289"/>
      <c r="C20" s="288"/>
      <c r="D20" s="288"/>
      <c r="E20" s="288"/>
      <c r="F20" s="288"/>
      <c r="G20" s="289"/>
      <c r="H20" s="105"/>
      <c r="I20" s="288"/>
      <c r="J20" s="105"/>
      <c r="K20" s="288"/>
      <c r="L20" s="105"/>
      <c r="M20" s="288"/>
      <c r="N20" s="105"/>
      <c r="O20" s="288"/>
      <c r="P20" s="105"/>
      <c r="Q20" s="289"/>
      <c r="R20" s="397">
        <f t="shared" si="0"/>
        <v>0</v>
      </c>
      <c r="S20" s="54"/>
      <c r="T20" s="54"/>
      <c r="U20" s="54"/>
      <c r="V20" s="55"/>
    </row>
    <row r="21" spans="1:22" s="7" customFormat="1" ht="18" customHeight="1">
      <c r="A21" s="354" t="s">
        <v>132</v>
      </c>
      <c r="B21" s="289"/>
      <c r="C21" s="288"/>
      <c r="D21" s="288"/>
      <c r="E21" s="288"/>
      <c r="F21" s="288"/>
      <c r="G21" s="289"/>
      <c r="H21" s="105"/>
      <c r="I21" s="288"/>
      <c r="J21" s="105"/>
      <c r="K21" s="288"/>
      <c r="L21" s="105"/>
      <c r="M21" s="288"/>
      <c r="N21" s="105"/>
      <c r="O21" s="288"/>
      <c r="P21" s="105"/>
      <c r="Q21" s="289"/>
      <c r="R21" s="394">
        <f t="shared" si="0"/>
        <v>0</v>
      </c>
      <c r="S21" s="54"/>
      <c r="T21" s="54"/>
      <c r="U21" s="54"/>
      <c r="V21" s="55"/>
    </row>
    <row r="22" spans="1:22" s="7" customFormat="1" ht="18" customHeight="1" hidden="1">
      <c r="A22" s="351" t="s">
        <v>27</v>
      </c>
      <c r="B22" s="285"/>
      <c r="C22" s="284"/>
      <c r="D22" s="284"/>
      <c r="E22" s="284"/>
      <c r="F22" s="284"/>
      <c r="G22" s="285"/>
      <c r="H22" s="102"/>
      <c r="I22" s="284"/>
      <c r="J22" s="102"/>
      <c r="K22" s="284"/>
      <c r="L22" s="102"/>
      <c r="M22" s="284"/>
      <c r="N22" s="102"/>
      <c r="O22" s="284"/>
      <c r="P22" s="102"/>
      <c r="Q22" s="285"/>
      <c r="R22" s="394">
        <f t="shared" si="0"/>
        <v>0</v>
      </c>
      <c r="S22" s="54"/>
      <c r="T22" s="54"/>
      <c r="U22" s="54"/>
      <c r="V22" s="55"/>
    </row>
    <row r="23" spans="1:22" s="7" customFormat="1" ht="18" customHeight="1" hidden="1">
      <c r="A23" s="351" t="s">
        <v>28</v>
      </c>
      <c r="B23" s="285"/>
      <c r="C23" s="284"/>
      <c r="D23" s="284"/>
      <c r="E23" s="284"/>
      <c r="F23" s="284"/>
      <c r="G23" s="285"/>
      <c r="H23" s="102"/>
      <c r="I23" s="284"/>
      <c r="J23" s="102"/>
      <c r="K23" s="284"/>
      <c r="L23" s="102"/>
      <c r="M23" s="284"/>
      <c r="N23" s="102"/>
      <c r="O23" s="284"/>
      <c r="P23" s="102"/>
      <c r="Q23" s="285"/>
      <c r="R23" s="394">
        <f t="shared" si="0"/>
        <v>0</v>
      </c>
      <c r="S23" s="54"/>
      <c r="T23" s="54"/>
      <c r="U23" s="54"/>
      <c r="V23" s="55"/>
    </row>
    <row r="24" spans="1:22" s="7" customFormat="1" ht="18" customHeight="1">
      <c r="A24" s="351" t="s">
        <v>133</v>
      </c>
      <c r="B24" s="285"/>
      <c r="C24" s="284"/>
      <c r="D24" s="284"/>
      <c r="E24" s="284">
        <v>1</v>
      </c>
      <c r="F24" s="284"/>
      <c r="G24" s="285"/>
      <c r="H24" s="102"/>
      <c r="I24" s="284"/>
      <c r="J24" s="102"/>
      <c r="K24" s="284"/>
      <c r="L24" s="102"/>
      <c r="M24" s="284"/>
      <c r="N24" s="102"/>
      <c r="O24" s="284"/>
      <c r="P24" s="102"/>
      <c r="Q24" s="285"/>
      <c r="R24" s="394">
        <f t="shared" si="0"/>
        <v>1</v>
      </c>
      <c r="S24" s="54"/>
      <c r="T24" s="54"/>
      <c r="U24" s="54"/>
      <c r="V24" s="55"/>
    </row>
    <row r="25" spans="1:22" s="7" customFormat="1" ht="18" customHeight="1" hidden="1">
      <c r="A25" s="351" t="s">
        <v>30</v>
      </c>
      <c r="B25" s="285"/>
      <c r="C25" s="284"/>
      <c r="D25" s="284"/>
      <c r="E25" s="284"/>
      <c r="F25" s="284"/>
      <c r="G25" s="285"/>
      <c r="H25" s="102"/>
      <c r="I25" s="284"/>
      <c r="J25" s="102"/>
      <c r="K25" s="284"/>
      <c r="L25" s="102"/>
      <c r="M25" s="284"/>
      <c r="N25" s="102"/>
      <c r="O25" s="284"/>
      <c r="P25" s="102"/>
      <c r="Q25" s="285"/>
      <c r="R25" s="394">
        <f t="shared" si="0"/>
        <v>0</v>
      </c>
      <c r="S25" s="54"/>
      <c r="T25" s="54"/>
      <c r="U25" s="54"/>
      <c r="V25" s="55"/>
    </row>
    <row r="26" spans="1:22" s="7" customFormat="1" ht="18" customHeight="1" hidden="1">
      <c r="A26" s="351" t="s">
        <v>31</v>
      </c>
      <c r="B26" s="285"/>
      <c r="C26" s="284"/>
      <c r="D26" s="284"/>
      <c r="E26" s="284"/>
      <c r="F26" s="284"/>
      <c r="G26" s="285"/>
      <c r="H26" s="102"/>
      <c r="I26" s="284"/>
      <c r="J26" s="102"/>
      <c r="K26" s="284"/>
      <c r="L26" s="102"/>
      <c r="M26" s="284"/>
      <c r="N26" s="102"/>
      <c r="O26" s="284"/>
      <c r="P26" s="102"/>
      <c r="Q26" s="285"/>
      <c r="R26" s="394">
        <f t="shared" si="0"/>
        <v>0</v>
      </c>
      <c r="S26" s="54"/>
      <c r="T26" s="54"/>
      <c r="U26" s="54"/>
      <c r="V26" s="55"/>
    </row>
    <row r="27" spans="1:22" s="7" customFormat="1" ht="18" customHeight="1">
      <c r="A27" s="351" t="s">
        <v>134</v>
      </c>
      <c r="B27" s="285"/>
      <c r="C27" s="284"/>
      <c r="D27" s="284">
        <v>1</v>
      </c>
      <c r="E27" s="284">
        <v>1</v>
      </c>
      <c r="F27" s="284"/>
      <c r="G27" s="285">
        <v>1</v>
      </c>
      <c r="H27" s="102"/>
      <c r="I27" s="284"/>
      <c r="J27" s="102"/>
      <c r="K27" s="284"/>
      <c r="L27" s="102"/>
      <c r="M27" s="284"/>
      <c r="N27" s="102"/>
      <c r="O27" s="284"/>
      <c r="P27" s="102"/>
      <c r="Q27" s="285"/>
      <c r="R27" s="394">
        <f t="shared" si="0"/>
        <v>3</v>
      </c>
      <c r="S27" s="54"/>
      <c r="T27" s="54"/>
      <c r="U27" s="54"/>
      <c r="V27" s="55"/>
    </row>
    <row r="28" spans="1:22" s="7" customFormat="1" ht="18" customHeight="1" hidden="1">
      <c r="A28" s="351" t="s">
        <v>33</v>
      </c>
      <c r="B28" s="285"/>
      <c r="C28" s="284"/>
      <c r="D28" s="284"/>
      <c r="E28" s="284"/>
      <c r="F28" s="284"/>
      <c r="G28" s="285"/>
      <c r="H28" s="102"/>
      <c r="I28" s="284"/>
      <c r="J28" s="102"/>
      <c r="K28" s="284"/>
      <c r="L28" s="102"/>
      <c r="M28" s="284"/>
      <c r="N28" s="102"/>
      <c r="O28" s="284"/>
      <c r="P28" s="102"/>
      <c r="Q28" s="285"/>
      <c r="R28" s="394">
        <f t="shared" si="0"/>
        <v>0</v>
      </c>
      <c r="S28" s="54"/>
      <c r="T28" s="54"/>
      <c r="U28" s="54"/>
      <c r="V28" s="55"/>
    </row>
    <row r="29" spans="1:22" s="7" customFormat="1" ht="18" customHeight="1" hidden="1">
      <c r="A29" s="351" t="s">
        <v>78</v>
      </c>
      <c r="B29" s="285"/>
      <c r="C29" s="284"/>
      <c r="D29" s="284"/>
      <c r="E29" s="284"/>
      <c r="F29" s="284"/>
      <c r="G29" s="285"/>
      <c r="H29" s="102"/>
      <c r="I29" s="284"/>
      <c r="J29" s="102"/>
      <c r="K29" s="284"/>
      <c r="L29" s="102"/>
      <c r="M29" s="284"/>
      <c r="N29" s="102"/>
      <c r="O29" s="284"/>
      <c r="P29" s="102"/>
      <c r="Q29" s="285"/>
      <c r="R29" s="394">
        <f t="shared" si="0"/>
        <v>0</v>
      </c>
      <c r="S29" s="54"/>
      <c r="T29" s="54"/>
      <c r="U29" s="54"/>
      <c r="V29" s="55"/>
    </row>
    <row r="30" spans="1:22" s="7" customFormat="1" ht="18" customHeight="1" thickBot="1">
      <c r="A30" s="351" t="s">
        <v>135</v>
      </c>
      <c r="B30" s="285"/>
      <c r="C30" s="284"/>
      <c r="D30" s="284"/>
      <c r="E30" s="284"/>
      <c r="F30" s="284"/>
      <c r="G30" s="285"/>
      <c r="H30" s="102"/>
      <c r="I30" s="284"/>
      <c r="J30" s="102"/>
      <c r="K30" s="284"/>
      <c r="L30" s="102"/>
      <c r="M30" s="284"/>
      <c r="N30" s="102"/>
      <c r="O30" s="284"/>
      <c r="P30" s="102"/>
      <c r="Q30" s="285"/>
      <c r="R30" s="394">
        <f t="shared" si="0"/>
        <v>0</v>
      </c>
      <c r="S30" s="54"/>
      <c r="T30" s="54"/>
      <c r="U30" s="54"/>
      <c r="V30" s="55"/>
    </row>
    <row r="31" spans="1:22" s="7" customFormat="1" ht="18" customHeight="1" hidden="1">
      <c r="A31" s="351" t="s">
        <v>35</v>
      </c>
      <c r="B31" s="287"/>
      <c r="C31" s="286"/>
      <c r="D31" s="286"/>
      <c r="E31" s="286"/>
      <c r="F31" s="286"/>
      <c r="G31" s="287"/>
      <c r="H31" s="104"/>
      <c r="I31" s="286"/>
      <c r="J31" s="104"/>
      <c r="K31" s="286"/>
      <c r="L31" s="104"/>
      <c r="M31" s="286"/>
      <c r="N31" s="104"/>
      <c r="O31" s="286"/>
      <c r="P31" s="104"/>
      <c r="Q31" s="287"/>
      <c r="R31" s="394">
        <f t="shared" si="0"/>
        <v>0</v>
      </c>
      <c r="S31" s="54"/>
      <c r="T31" s="54"/>
      <c r="U31" s="54"/>
      <c r="V31" s="55"/>
    </row>
    <row r="32" spans="1:22" s="7" customFormat="1" ht="18" customHeight="1" hidden="1" thickBot="1">
      <c r="A32" s="352" t="s">
        <v>87</v>
      </c>
      <c r="B32" s="287"/>
      <c r="C32" s="286"/>
      <c r="D32" s="286"/>
      <c r="E32" s="286"/>
      <c r="F32" s="286"/>
      <c r="G32" s="287"/>
      <c r="H32" s="104"/>
      <c r="I32" s="286"/>
      <c r="J32" s="104"/>
      <c r="K32" s="286"/>
      <c r="L32" s="104"/>
      <c r="M32" s="286"/>
      <c r="N32" s="104"/>
      <c r="O32" s="286"/>
      <c r="P32" s="104"/>
      <c r="Q32" s="287"/>
      <c r="R32" s="396">
        <f t="shared" si="0"/>
        <v>0</v>
      </c>
      <c r="S32" s="54"/>
      <c r="T32" s="54"/>
      <c r="U32" s="54"/>
      <c r="V32" s="55"/>
    </row>
    <row r="33" spans="1:22" s="76" customFormat="1" ht="18" customHeight="1" thickBot="1">
      <c r="A33" s="365" t="s">
        <v>36</v>
      </c>
      <c r="B33" s="306">
        <f>SUM(B20:B32)</f>
        <v>0</v>
      </c>
      <c r="C33" s="306">
        <f aca="true" t="shared" si="2" ref="C33:R33">SUM(C20:C32)</f>
        <v>0</v>
      </c>
      <c r="D33" s="306">
        <f t="shared" si="2"/>
        <v>1</v>
      </c>
      <c r="E33" s="306">
        <f t="shared" si="2"/>
        <v>2</v>
      </c>
      <c r="F33" s="306">
        <f t="shared" si="2"/>
        <v>0</v>
      </c>
      <c r="G33" s="306">
        <f t="shared" si="2"/>
        <v>1</v>
      </c>
      <c r="H33" s="398">
        <f t="shared" si="2"/>
        <v>0</v>
      </c>
      <c r="I33" s="306">
        <f t="shared" si="2"/>
        <v>0</v>
      </c>
      <c r="J33" s="398">
        <f t="shared" si="2"/>
        <v>0</v>
      </c>
      <c r="K33" s="306">
        <f t="shared" si="2"/>
        <v>0</v>
      </c>
      <c r="L33" s="398">
        <f t="shared" si="2"/>
        <v>0</v>
      </c>
      <c r="M33" s="306">
        <f t="shared" si="2"/>
        <v>0</v>
      </c>
      <c r="N33" s="306">
        <f t="shared" si="2"/>
        <v>0</v>
      </c>
      <c r="O33" s="306">
        <f t="shared" si="2"/>
        <v>0</v>
      </c>
      <c r="P33" s="398">
        <f t="shared" si="2"/>
        <v>0</v>
      </c>
      <c r="Q33" s="306">
        <f t="shared" si="2"/>
        <v>0</v>
      </c>
      <c r="R33" s="399">
        <f t="shared" si="2"/>
        <v>4</v>
      </c>
      <c r="S33" s="69"/>
      <c r="T33" s="65"/>
      <c r="U33" s="65"/>
      <c r="V33" s="107"/>
    </row>
    <row r="34" spans="1:22" s="27" customFormat="1" ht="18" customHeight="1" thickBot="1">
      <c r="A34" s="360" t="s">
        <v>37</v>
      </c>
      <c r="B34" s="334">
        <f>B19+B33</f>
        <v>0</v>
      </c>
      <c r="C34" s="334">
        <f>C19+C33</f>
        <v>0</v>
      </c>
      <c r="D34" s="334">
        <f aca="true" t="shared" si="3" ref="D34:R34">D19+D33</f>
        <v>9</v>
      </c>
      <c r="E34" s="334">
        <f t="shared" si="3"/>
        <v>4</v>
      </c>
      <c r="F34" s="334">
        <f t="shared" si="3"/>
        <v>0</v>
      </c>
      <c r="G34" s="334">
        <f t="shared" si="3"/>
        <v>1</v>
      </c>
      <c r="H34" s="400">
        <f t="shared" si="3"/>
        <v>0</v>
      </c>
      <c r="I34" s="334">
        <f t="shared" si="3"/>
        <v>0</v>
      </c>
      <c r="J34" s="400">
        <f t="shared" si="3"/>
        <v>0</v>
      </c>
      <c r="K34" s="334">
        <f t="shared" si="3"/>
        <v>0</v>
      </c>
      <c r="L34" s="400">
        <f t="shared" si="3"/>
        <v>0</v>
      </c>
      <c r="M34" s="334">
        <f t="shared" si="3"/>
        <v>0</v>
      </c>
      <c r="N34" s="334">
        <f t="shared" si="3"/>
        <v>0</v>
      </c>
      <c r="O34" s="334">
        <f t="shared" si="3"/>
        <v>0</v>
      </c>
      <c r="P34" s="400">
        <f t="shared" si="3"/>
        <v>0</v>
      </c>
      <c r="Q34" s="334">
        <f t="shared" si="3"/>
        <v>0</v>
      </c>
      <c r="R34" s="401">
        <f t="shared" si="3"/>
        <v>14</v>
      </c>
      <c r="S34" s="69"/>
      <c r="T34" s="66"/>
      <c r="U34" s="66"/>
      <c r="V34" s="68"/>
    </row>
    <row r="35" ht="15.75"/>
  </sheetData>
  <sheetProtection selectLockedCells="1"/>
  <mergeCells count="2">
    <mergeCell ref="A1:R1"/>
    <mergeCell ref="A2:R2"/>
  </mergeCells>
  <printOptions horizontalCentered="1" verticalCentered="1"/>
  <pageMargins left="0.37" right="0.38" top="0.2362204724409449" bottom="0.4330708661417323" header="0.2362204724409449" footer="0.5118110236220472"/>
  <pageSetup horizontalDpi="600" verticalDpi="600" orientation="landscape" paperSize="9" scale="11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M35"/>
  <sheetViews>
    <sheetView zoomScale="85" zoomScaleNormal="85" zoomScalePageLayoutView="0" workbookViewId="0" topLeftCell="A1">
      <selection activeCell="D27" sqref="D27"/>
    </sheetView>
  </sheetViews>
  <sheetFormatPr defaultColWidth="0" defaultRowHeight="15.75" customHeight="1" zeroHeight="1"/>
  <cols>
    <col min="1" max="7" width="12.796875" style="0" customWidth="1"/>
    <col min="8" max="8" width="2.69921875" style="49" customWidth="1"/>
    <col min="9" max="16384" width="8.296875" style="49" hidden="1" customWidth="1"/>
  </cols>
  <sheetData>
    <row r="1" spans="1:13" s="74" customFormat="1" ht="32.25" customHeight="1">
      <c r="A1" s="698" t="s">
        <v>175</v>
      </c>
      <c r="B1" s="698"/>
      <c r="C1" s="698"/>
      <c r="D1" s="698"/>
      <c r="E1" s="698"/>
      <c r="F1" s="698"/>
      <c r="G1" s="698"/>
      <c r="H1" s="73"/>
      <c r="I1" s="73"/>
      <c r="J1" s="73"/>
      <c r="K1" s="73"/>
      <c r="L1" s="73"/>
      <c r="M1" s="73"/>
    </row>
    <row r="2" spans="1:13" ht="18.75" customHeight="1" hidden="1">
      <c r="A2" s="689"/>
      <c r="B2" s="699"/>
      <c r="C2" s="699"/>
      <c r="D2" s="699"/>
      <c r="E2" s="699"/>
      <c r="F2" s="699"/>
      <c r="G2" s="699"/>
      <c r="H2" s="64"/>
      <c r="I2" s="64"/>
      <c r="J2" s="64"/>
      <c r="K2" s="64"/>
      <c r="L2" s="64"/>
      <c r="M2" s="64"/>
    </row>
    <row r="3" spans="1:13" ht="18.75" customHeight="1">
      <c r="A3" s="694" t="s">
        <v>98</v>
      </c>
      <c r="B3" s="721"/>
      <c r="C3" s="721"/>
      <c r="D3" s="721"/>
      <c r="E3" s="721"/>
      <c r="F3" s="721"/>
      <c r="G3" s="721"/>
      <c r="H3" s="64"/>
      <c r="I3" s="64"/>
      <c r="J3" s="64"/>
      <c r="K3" s="64"/>
      <c r="L3" s="64"/>
      <c r="M3" s="64"/>
    </row>
    <row r="4" spans="1:7" ht="16.5" thickBot="1">
      <c r="A4" s="118"/>
      <c r="B4" s="118"/>
      <c r="C4" s="118"/>
      <c r="D4" s="118"/>
      <c r="E4" s="118"/>
      <c r="F4" s="118"/>
      <c r="G4" s="118"/>
    </row>
    <row r="5" spans="1:12" s="79" customFormat="1" ht="76.5" customHeight="1">
      <c r="A5" s="408" t="s">
        <v>3</v>
      </c>
      <c r="B5" s="407" t="s">
        <v>68</v>
      </c>
      <c r="C5" s="402" t="s">
        <v>69</v>
      </c>
      <c r="D5" s="403" t="s">
        <v>70</v>
      </c>
      <c r="E5" s="404" t="s">
        <v>71</v>
      </c>
      <c r="F5" s="405" t="s">
        <v>72</v>
      </c>
      <c r="G5" s="406" t="s">
        <v>88</v>
      </c>
      <c r="H5" s="82"/>
      <c r="I5" s="77"/>
      <c r="J5" s="77"/>
      <c r="K5" s="77"/>
      <c r="L5" s="78"/>
    </row>
    <row r="6" spans="1:13" s="7" customFormat="1" ht="18" customHeight="1" hidden="1">
      <c r="A6" s="349" t="s">
        <v>162</v>
      </c>
      <c r="B6" s="385">
        <f>'USPEH SAKULE'!B6</f>
        <v>0</v>
      </c>
      <c r="C6" s="95"/>
      <c r="D6" s="96"/>
      <c r="E6" s="119">
        <f>C6+D6</f>
        <v>0</v>
      </c>
      <c r="F6" s="122" t="e">
        <f>E6/B6</f>
        <v>#DIV/0!</v>
      </c>
      <c r="G6" s="158"/>
      <c r="H6" s="57"/>
      <c r="I6" s="54"/>
      <c r="J6" s="54"/>
      <c r="K6" s="54"/>
      <c r="L6" s="54"/>
      <c r="M6" s="55"/>
    </row>
    <row r="7" spans="1:13" s="7" customFormat="1" ht="18" customHeight="1">
      <c r="A7" s="351" t="s">
        <v>128</v>
      </c>
      <c r="B7" s="385">
        <f>'USPEH SAKULE'!B7</f>
        <v>17</v>
      </c>
      <c r="C7" s="95">
        <v>1046</v>
      </c>
      <c r="D7" s="96">
        <v>634</v>
      </c>
      <c r="E7" s="119">
        <f aca="true" t="shared" si="0" ref="E7:E34">C7+D7</f>
        <v>1680</v>
      </c>
      <c r="F7" s="122">
        <f aca="true" t="shared" si="1" ref="F7:F34">E7/B7</f>
        <v>98.82352941176471</v>
      </c>
      <c r="G7" s="158"/>
      <c r="H7" s="57"/>
      <c r="I7" s="54"/>
      <c r="J7" s="54"/>
      <c r="K7" s="54"/>
      <c r="L7" s="54"/>
      <c r="M7" s="55"/>
    </row>
    <row r="8" spans="1:13" s="7" customFormat="1" ht="18" customHeight="1" hidden="1">
      <c r="A8" s="351" t="s">
        <v>16</v>
      </c>
      <c r="B8" s="385">
        <f>'USPEH SAKULE'!B8</f>
        <v>0</v>
      </c>
      <c r="C8" s="95"/>
      <c r="D8" s="96"/>
      <c r="E8" s="119">
        <f t="shared" si="0"/>
        <v>0</v>
      </c>
      <c r="F8" s="122" t="e">
        <f t="shared" si="1"/>
        <v>#DIV/0!</v>
      </c>
      <c r="G8" s="158"/>
      <c r="H8" s="57"/>
      <c r="I8" s="54"/>
      <c r="J8" s="54"/>
      <c r="K8" s="54"/>
      <c r="L8" s="54"/>
      <c r="M8" s="55"/>
    </row>
    <row r="9" spans="1:13" s="7" customFormat="1" ht="18" customHeight="1" hidden="1">
      <c r="A9" s="351" t="s">
        <v>85</v>
      </c>
      <c r="B9" s="385">
        <f>'USPEH SAKULE'!B9</f>
        <v>0</v>
      </c>
      <c r="C9" s="95"/>
      <c r="D9" s="96"/>
      <c r="E9" s="119">
        <f t="shared" si="0"/>
        <v>0</v>
      </c>
      <c r="F9" s="122" t="e">
        <f t="shared" si="1"/>
        <v>#DIV/0!</v>
      </c>
      <c r="G9" s="158"/>
      <c r="H9" s="57"/>
      <c r="I9" s="54"/>
      <c r="J9" s="54"/>
      <c r="K9" s="54"/>
      <c r="L9" s="54"/>
      <c r="M9" s="55"/>
    </row>
    <row r="10" spans="1:13" s="7" customFormat="1" ht="18" customHeight="1">
      <c r="A10" s="351" t="s">
        <v>129</v>
      </c>
      <c r="B10" s="385">
        <f>'USPEH SAKULE'!B10</f>
        <v>10</v>
      </c>
      <c r="C10" s="95">
        <v>574</v>
      </c>
      <c r="D10" s="96">
        <v>0</v>
      </c>
      <c r="E10" s="119">
        <f t="shared" si="0"/>
        <v>574</v>
      </c>
      <c r="F10" s="122">
        <f t="shared" si="1"/>
        <v>57.4</v>
      </c>
      <c r="G10" s="158"/>
      <c r="H10" s="57"/>
      <c r="I10" s="54"/>
      <c r="J10" s="54"/>
      <c r="K10" s="54"/>
      <c r="L10" s="54"/>
      <c r="M10" s="55"/>
    </row>
    <row r="11" spans="1:13" s="7" customFormat="1" ht="18" customHeight="1" hidden="1">
      <c r="A11" s="351" t="s">
        <v>18</v>
      </c>
      <c r="B11" s="385">
        <f>'USPEH SAKULE'!B11</f>
        <v>0</v>
      </c>
      <c r="C11" s="95"/>
      <c r="D11" s="96"/>
      <c r="E11" s="119">
        <f t="shared" si="0"/>
        <v>0</v>
      </c>
      <c r="F11" s="122" t="e">
        <f t="shared" si="1"/>
        <v>#DIV/0!</v>
      </c>
      <c r="G11" s="158"/>
      <c r="H11" s="57"/>
      <c r="I11" s="54"/>
      <c r="J11" s="54"/>
      <c r="K11" s="54"/>
      <c r="L11" s="54"/>
      <c r="M11" s="55"/>
    </row>
    <row r="12" spans="1:13" s="7" customFormat="1" ht="18" customHeight="1" hidden="1">
      <c r="A12" s="351" t="s">
        <v>86</v>
      </c>
      <c r="B12" s="385">
        <f>'USPEH SAKULE'!B12</f>
        <v>0</v>
      </c>
      <c r="C12" s="95"/>
      <c r="D12" s="96"/>
      <c r="E12" s="119">
        <f t="shared" si="0"/>
        <v>0</v>
      </c>
      <c r="F12" s="122" t="e">
        <f t="shared" si="1"/>
        <v>#DIV/0!</v>
      </c>
      <c r="G12" s="158"/>
      <c r="H12" s="57"/>
      <c r="I12" s="54"/>
      <c r="J12" s="54"/>
      <c r="K12" s="54"/>
      <c r="L12" s="54"/>
      <c r="M12" s="55"/>
    </row>
    <row r="13" spans="1:13" s="7" customFormat="1" ht="18" customHeight="1">
      <c r="A13" s="351" t="s">
        <v>130</v>
      </c>
      <c r="B13" s="385">
        <f>'USPEH SAKULE'!B13</f>
        <v>25</v>
      </c>
      <c r="C13" s="95">
        <v>1334</v>
      </c>
      <c r="D13" s="96">
        <v>592</v>
      </c>
      <c r="E13" s="119">
        <f t="shared" si="0"/>
        <v>1926</v>
      </c>
      <c r="F13" s="122">
        <f t="shared" si="1"/>
        <v>77.04</v>
      </c>
      <c r="G13" s="158">
        <v>4</v>
      </c>
      <c r="H13" s="57"/>
      <c r="I13" s="54"/>
      <c r="J13" s="54"/>
      <c r="K13" s="54"/>
      <c r="L13" s="54"/>
      <c r="M13" s="55"/>
    </row>
    <row r="14" spans="1:13" s="7" customFormat="1" ht="18" customHeight="1" hidden="1">
      <c r="A14" s="351" t="s">
        <v>20</v>
      </c>
      <c r="B14" s="385">
        <f>'USPEH SAKULE'!B14</f>
        <v>0</v>
      </c>
      <c r="C14" s="95"/>
      <c r="D14" s="96"/>
      <c r="E14" s="119">
        <f t="shared" si="0"/>
        <v>0</v>
      </c>
      <c r="F14" s="122" t="e">
        <f t="shared" si="1"/>
        <v>#DIV/0!</v>
      </c>
      <c r="G14" s="158"/>
      <c r="H14" s="57"/>
      <c r="I14" s="54"/>
      <c r="J14" s="54"/>
      <c r="K14" s="54"/>
      <c r="L14" s="54"/>
      <c r="M14" s="55"/>
    </row>
    <row r="15" spans="1:13" s="7" customFormat="1" ht="18" customHeight="1" hidden="1">
      <c r="A15" s="351" t="s">
        <v>21</v>
      </c>
      <c r="B15" s="385">
        <f>'USPEH SAKULE'!B15</f>
        <v>0</v>
      </c>
      <c r="C15" s="95"/>
      <c r="D15" s="96"/>
      <c r="E15" s="119">
        <f t="shared" si="0"/>
        <v>0</v>
      </c>
      <c r="F15" s="122" t="e">
        <f t="shared" si="1"/>
        <v>#DIV/0!</v>
      </c>
      <c r="G15" s="158"/>
      <c r="H15" s="57"/>
      <c r="I15" s="54"/>
      <c r="J15" s="54"/>
      <c r="K15" s="54"/>
      <c r="L15" s="54"/>
      <c r="M15" s="55"/>
    </row>
    <row r="16" spans="1:13" s="7" customFormat="1" ht="18" customHeight="1" thickBot="1">
      <c r="A16" s="351" t="s">
        <v>131</v>
      </c>
      <c r="B16" s="385">
        <f>'USPEH SAKULE'!B16</f>
        <v>15</v>
      </c>
      <c r="C16" s="95">
        <v>681</v>
      </c>
      <c r="D16" s="96">
        <v>10</v>
      </c>
      <c r="E16" s="119">
        <f t="shared" si="0"/>
        <v>691</v>
      </c>
      <c r="F16" s="122">
        <f t="shared" si="1"/>
        <v>46.06666666666667</v>
      </c>
      <c r="G16" s="158"/>
      <c r="H16" s="57"/>
      <c r="I16" s="54"/>
      <c r="J16" s="54"/>
      <c r="K16" s="54"/>
      <c r="L16" s="54"/>
      <c r="M16" s="55"/>
    </row>
    <row r="17" spans="1:13" s="7" customFormat="1" ht="18" customHeight="1" hidden="1">
      <c r="A17" s="351" t="s">
        <v>23</v>
      </c>
      <c r="B17" s="385">
        <f>'USPEH SAKULE'!B17</f>
        <v>0</v>
      </c>
      <c r="C17" s="95"/>
      <c r="D17" s="96"/>
      <c r="E17" s="119">
        <f t="shared" si="0"/>
        <v>0</v>
      </c>
      <c r="F17" s="122" t="e">
        <f t="shared" si="1"/>
        <v>#DIV/0!</v>
      </c>
      <c r="G17" s="158"/>
      <c r="H17" s="57"/>
      <c r="I17" s="54"/>
      <c r="J17" s="54"/>
      <c r="K17" s="54"/>
      <c r="L17" s="54"/>
      <c r="M17" s="55"/>
    </row>
    <row r="18" spans="1:13" s="7" customFormat="1" ht="18" customHeight="1" hidden="1" thickBot="1">
      <c r="A18" s="352" t="s">
        <v>24</v>
      </c>
      <c r="B18" s="386">
        <f>'USPEH SAKULE'!B18</f>
        <v>0</v>
      </c>
      <c r="C18" s="98"/>
      <c r="D18" s="97"/>
      <c r="E18" s="120">
        <f t="shared" si="0"/>
        <v>0</v>
      </c>
      <c r="F18" s="123" t="e">
        <f t="shared" si="1"/>
        <v>#DIV/0!</v>
      </c>
      <c r="G18" s="159"/>
      <c r="H18" s="57"/>
      <c r="I18" s="54"/>
      <c r="J18" s="54"/>
      <c r="K18" s="54"/>
      <c r="L18" s="54"/>
      <c r="M18" s="55"/>
    </row>
    <row r="19" spans="1:13" s="88" customFormat="1" ht="18" customHeight="1" thickBot="1" thickTop="1">
      <c r="A19" s="420" t="s">
        <v>25</v>
      </c>
      <c r="B19" s="409">
        <f>SUM(B6:B18)</f>
        <v>67</v>
      </c>
      <c r="C19" s="410">
        <f>SUM(C6:C18)</f>
        <v>3635</v>
      </c>
      <c r="D19" s="410">
        <f>SUM(D6:D18)</f>
        <v>1236</v>
      </c>
      <c r="E19" s="410">
        <f t="shared" si="0"/>
        <v>4871</v>
      </c>
      <c r="F19" s="411">
        <f t="shared" si="1"/>
        <v>72.70149253731343</v>
      </c>
      <c r="G19" s="412">
        <f>SUM(G6:G18)</f>
        <v>4</v>
      </c>
      <c r="H19" s="84"/>
      <c r="I19" s="87"/>
      <c r="J19" s="87"/>
      <c r="K19" s="87"/>
      <c r="L19" s="87"/>
      <c r="M19" s="87"/>
    </row>
    <row r="20" spans="1:13" s="7" customFormat="1" ht="18" customHeight="1" hidden="1">
      <c r="A20" s="505" t="s">
        <v>14</v>
      </c>
      <c r="B20" s="387">
        <f>'USPEH SAKULE'!B20</f>
        <v>0</v>
      </c>
      <c r="C20" s="99"/>
      <c r="D20" s="100"/>
      <c r="E20" s="121">
        <f t="shared" si="0"/>
        <v>0</v>
      </c>
      <c r="F20" s="124" t="e">
        <f t="shared" si="1"/>
        <v>#DIV/0!</v>
      </c>
      <c r="G20" s="157"/>
      <c r="H20" s="57"/>
      <c r="I20" s="54"/>
      <c r="J20" s="54"/>
      <c r="K20" s="54"/>
      <c r="L20" s="54"/>
      <c r="M20" s="55"/>
    </row>
    <row r="21" spans="1:13" s="7" customFormat="1" ht="18" customHeight="1">
      <c r="A21" s="354" t="s">
        <v>132</v>
      </c>
      <c r="B21" s="387">
        <f>'USPEH SAKULE'!B21</f>
        <v>15</v>
      </c>
      <c r="C21" s="99">
        <v>1239</v>
      </c>
      <c r="D21" s="100">
        <v>25</v>
      </c>
      <c r="E21" s="121">
        <f t="shared" si="0"/>
        <v>1264</v>
      </c>
      <c r="F21" s="124">
        <f t="shared" si="1"/>
        <v>84.26666666666667</v>
      </c>
      <c r="G21" s="157"/>
      <c r="H21" s="57"/>
      <c r="I21" s="54"/>
      <c r="J21" s="54"/>
      <c r="K21" s="54"/>
      <c r="L21" s="54"/>
      <c r="M21" s="55"/>
    </row>
    <row r="22" spans="1:13" s="7" customFormat="1" ht="18" customHeight="1" hidden="1">
      <c r="A22" s="351" t="s">
        <v>27</v>
      </c>
      <c r="B22" s="387">
        <f>'USPEH SAKULE'!B22</f>
        <v>0</v>
      </c>
      <c r="C22" s="95"/>
      <c r="D22" s="96"/>
      <c r="E22" s="119">
        <f t="shared" si="0"/>
        <v>0</v>
      </c>
      <c r="F22" s="122" t="e">
        <f t="shared" si="1"/>
        <v>#DIV/0!</v>
      </c>
      <c r="G22" s="158"/>
      <c r="H22" s="57"/>
      <c r="I22" s="54"/>
      <c r="J22" s="54"/>
      <c r="K22" s="54"/>
      <c r="L22" s="54"/>
      <c r="M22" s="55"/>
    </row>
    <row r="23" spans="1:13" s="7" customFormat="1" ht="18" customHeight="1" hidden="1">
      <c r="A23" s="351" t="s">
        <v>28</v>
      </c>
      <c r="B23" s="387">
        <f>'USPEH SAKULE'!B23</f>
        <v>0</v>
      </c>
      <c r="C23" s="95"/>
      <c r="D23" s="96"/>
      <c r="E23" s="119">
        <f t="shared" si="0"/>
        <v>0</v>
      </c>
      <c r="F23" s="122" t="e">
        <f t="shared" si="1"/>
        <v>#DIV/0!</v>
      </c>
      <c r="G23" s="158"/>
      <c r="H23" s="57"/>
      <c r="I23" s="54"/>
      <c r="J23" s="54"/>
      <c r="K23" s="54"/>
      <c r="L23" s="54"/>
      <c r="M23" s="55"/>
    </row>
    <row r="24" spans="1:13" s="7" customFormat="1" ht="18" customHeight="1">
      <c r="A24" s="351" t="s">
        <v>133</v>
      </c>
      <c r="B24" s="387">
        <f>'USPEH SAKULE'!B24</f>
        <v>28</v>
      </c>
      <c r="C24" s="95">
        <v>2087</v>
      </c>
      <c r="D24" s="96">
        <v>216</v>
      </c>
      <c r="E24" s="119">
        <f t="shared" si="0"/>
        <v>2303</v>
      </c>
      <c r="F24" s="122">
        <f t="shared" si="1"/>
        <v>82.25</v>
      </c>
      <c r="G24" s="158"/>
      <c r="H24" s="57"/>
      <c r="I24" s="54"/>
      <c r="J24" s="54"/>
      <c r="K24" s="54"/>
      <c r="L24" s="54"/>
      <c r="M24" s="55"/>
    </row>
    <row r="25" spans="1:13" s="7" customFormat="1" ht="18" customHeight="1" hidden="1">
      <c r="A25" s="351" t="s">
        <v>30</v>
      </c>
      <c r="B25" s="387">
        <f>'USPEH SAKULE'!B25</f>
        <v>0</v>
      </c>
      <c r="C25" s="95"/>
      <c r="D25" s="96"/>
      <c r="E25" s="119">
        <f t="shared" si="0"/>
        <v>0</v>
      </c>
      <c r="F25" s="122" t="e">
        <f t="shared" si="1"/>
        <v>#DIV/0!</v>
      </c>
      <c r="G25" s="158"/>
      <c r="H25" s="57"/>
      <c r="I25" s="54"/>
      <c r="J25" s="54"/>
      <c r="K25" s="54"/>
      <c r="L25" s="54"/>
      <c r="M25" s="55"/>
    </row>
    <row r="26" spans="1:13" s="7" customFormat="1" ht="18" customHeight="1" hidden="1">
      <c r="A26" s="351" t="s">
        <v>31</v>
      </c>
      <c r="B26" s="387">
        <f>'USPEH SAKULE'!B26</f>
        <v>0</v>
      </c>
      <c r="C26" s="95"/>
      <c r="D26" s="96"/>
      <c r="E26" s="119">
        <f t="shared" si="0"/>
        <v>0</v>
      </c>
      <c r="F26" s="122" t="e">
        <f t="shared" si="1"/>
        <v>#DIV/0!</v>
      </c>
      <c r="G26" s="158"/>
      <c r="H26" s="57"/>
      <c r="I26" s="54"/>
      <c r="J26" s="54"/>
      <c r="K26" s="54"/>
      <c r="L26" s="54"/>
      <c r="M26" s="55"/>
    </row>
    <row r="27" spans="1:13" s="7" customFormat="1" ht="18" customHeight="1">
      <c r="A27" s="351" t="s">
        <v>134</v>
      </c>
      <c r="B27" s="387">
        <f>'USPEH SAKULE'!B27</f>
        <v>23</v>
      </c>
      <c r="C27" s="95">
        <v>1334</v>
      </c>
      <c r="D27" s="96">
        <v>757</v>
      </c>
      <c r="E27" s="119">
        <f t="shared" si="0"/>
        <v>2091</v>
      </c>
      <c r="F27" s="122">
        <f t="shared" si="1"/>
        <v>90.91304347826087</v>
      </c>
      <c r="G27" s="158"/>
      <c r="H27" s="57"/>
      <c r="I27" s="54"/>
      <c r="J27" s="54"/>
      <c r="K27" s="54"/>
      <c r="L27" s="54"/>
      <c r="M27" s="55"/>
    </row>
    <row r="28" spans="1:13" s="7" customFormat="1" ht="18" customHeight="1" hidden="1">
      <c r="A28" s="351" t="s">
        <v>33</v>
      </c>
      <c r="B28" s="387">
        <f>'USPEH SAKULE'!B28</f>
        <v>0</v>
      </c>
      <c r="C28" s="95"/>
      <c r="D28" s="96"/>
      <c r="E28" s="119">
        <f t="shared" si="0"/>
        <v>0</v>
      </c>
      <c r="F28" s="122" t="e">
        <f t="shared" si="1"/>
        <v>#DIV/0!</v>
      </c>
      <c r="G28" s="158"/>
      <c r="H28" s="57"/>
      <c r="I28" s="54"/>
      <c r="J28" s="54"/>
      <c r="K28" s="54"/>
      <c r="L28" s="54"/>
      <c r="M28" s="55"/>
    </row>
    <row r="29" spans="1:13" s="7" customFormat="1" ht="18" customHeight="1" hidden="1">
      <c r="A29" s="351" t="s">
        <v>78</v>
      </c>
      <c r="B29" s="387">
        <f>'USPEH SAKULE'!B29</f>
        <v>0</v>
      </c>
      <c r="C29" s="95"/>
      <c r="D29" s="96"/>
      <c r="E29" s="119">
        <f t="shared" si="0"/>
        <v>0</v>
      </c>
      <c r="F29" s="122" t="e">
        <f t="shared" si="1"/>
        <v>#DIV/0!</v>
      </c>
      <c r="G29" s="158"/>
      <c r="H29" s="57"/>
      <c r="I29" s="54"/>
      <c r="J29" s="54"/>
      <c r="K29" s="54"/>
      <c r="L29" s="54"/>
      <c r="M29" s="55"/>
    </row>
    <row r="30" spans="1:13" s="7" customFormat="1" ht="18" customHeight="1" thickBot="1">
      <c r="A30" s="351" t="s">
        <v>135</v>
      </c>
      <c r="B30" s="387">
        <f>'USPEH SAKULE'!B30</f>
        <v>16</v>
      </c>
      <c r="C30" s="95">
        <v>1200</v>
      </c>
      <c r="D30" s="96">
        <v>0</v>
      </c>
      <c r="E30" s="119">
        <f t="shared" si="0"/>
        <v>1200</v>
      </c>
      <c r="F30" s="122">
        <f t="shared" si="1"/>
        <v>75</v>
      </c>
      <c r="G30" s="158"/>
      <c r="H30" s="57"/>
      <c r="I30" s="54"/>
      <c r="J30" s="54"/>
      <c r="K30" s="54"/>
      <c r="L30" s="54"/>
      <c r="M30" s="55"/>
    </row>
    <row r="31" spans="1:13" s="7" customFormat="1" ht="18" customHeight="1" hidden="1">
      <c r="A31" s="351" t="s">
        <v>35</v>
      </c>
      <c r="B31" s="387">
        <f>'USPEH SAKULE'!B31</f>
        <v>0</v>
      </c>
      <c r="C31" s="98"/>
      <c r="D31" s="97"/>
      <c r="E31" s="119">
        <f t="shared" si="0"/>
        <v>0</v>
      </c>
      <c r="F31" s="122" t="e">
        <f t="shared" si="1"/>
        <v>#DIV/0!</v>
      </c>
      <c r="G31" s="159"/>
      <c r="H31" s="57"/>
      <c r="I31" s="54"/>
      <c r="J31" s="54"/>
      <c r="K31" s="54"/>
      <c r="L31" s="54"/>
      <c r="M31" s="55"/>
    </row>
    <row r="32" spans="1:13" s="7" customFormat="1" ht="18" customHeight="1" hidden="1" thickBot="1">
      <c r="A32" s="352" t="s">
        <v>87</v>
      </c>
      <c r="B32" s="388">
        <f>'USPEH SAKULE'!B32</f>
        <v>0</v>
      </c>
      <c r="C32" s="98"/>
      <c r="D32" s="97"/>
      <c r="E32" s="120">
        <f t="shared" si="0"/>
        <v>0</v>
      </c>
      <c r="F32" s="123" t="e">
        <f t="shared" si="1"/>
        <v>#DIV/0!</v>
      </c>
      <c r="G32" s="159"/>
      <c r="H32" s="57"/>
      <c r="I32" s="54"/>
      <c r="J32" s="54"/>
      <c r="K32" s="54"/>
      <c r="L32" s="54"/>
      <c r="M32" s="55"/>
    </row>
    <row r="33" spans="1:13" s="86" customFormat="1" ht="18" customHeight="1" thickBot="1">
      <c r="A33" s="420" t="s">
        <v>36</v>
      </c>
      <c r="B33" s="409">
        <f>SUM(B20:B32)</f>
        <v>82</v>
      </c>
      <c r="C33" s="410">
        <f>SUM(C20:C32)</f>
        <v>5860</v>
      </c>
      <c r="D33" s="421">
        <f>SUM(D20:D32)</f>
        <v>998</v>
      </c>
      <c r="E33" s="410">
        <f t="shared" si="0"/>
        <v>6858</v>
      </c>
      <c r="F33" s="411">
        <f t="shared" si="1"/>
        <v>83.63414634146342</v>
      </c>
      <c r="G33" s="422">
        <f>SUM(G20:G32)</f>
        <v>0</v>
      </c>
      <c r="H33" s="84"/>
      <c r="I33" s="85"/>
      <c r="J33" s="85"/>
      <c r="K33" s="85"/>
      <c r="L33" s="85"/>
      <c r="M33" s="85"/>
    </row>
    <row r="34" spans="1:13" s="81" customFormat="1" ht="18" customHeight="1" thickBot="1">
      <c r="A34" s="413" t="s">
        <v>37</v>
      </c>
      <c r="B34" s="414">
        <f>B19+B33</f>
        <v>149</v>
      </c>
      <c r="C34" s="415">
        <f>C19+C33</f>
        <v>9495</v>
      </c>
      <c r="D34" s="416">
        <f>D19+D33</f>
        <v>2234</v>
      </c>
      <c r="E34" s="417">
        <f t="shared" si="0"/>
        <v>11729</v>
      </c>
      <c r="F34" s="418">
        <f t="shared" si="1"/>
        <v>78.71812080536913</v>
      </c>
      <c r="G34" s="419">
        <f>G19+G33</f>
        <v>4</v>
      </c>
      <c r="H34" s="83"/>
      <c r="I34" s="80"/>
      <c r="J34" s="80"/>
      <c r="K34" s="80"/>
      <c r="L34" s="80"/>
      <c r="M34" s="80"/>
    </row>
    <row r="35" spans="8:13" ht="15.75">
      <c r="H35" s="48"/>
      <c r="I35" s="48"/>
      <c r="J35" s="48"/>
      <c r="K35" s="48"/>
      <c r="L35" s="48"/>
      <c r="M35" s="48"/>
    </row>
    <row r="36" ht="15.75" hidden="1"/>
  </sheetData>
  <sheetProtection selectLockedCells="1"/>
  <mergeCells count="3">
    <mergeCell ref="A1:G1"/>
    <mergeCell ref="A2:G2"/>
    <mergeCell ref="A3:G3"/>
  </mergeCells>
  <printOptions horizontalCentered="1" verticalCentered="1"/>
  <pageMargins left="0.36" right="0.32" top="0.15748031496062992" bottom="0.2362204724409449" header="0.1968503937007874" footer="0.2362204724409449"/>
  <pageSetup horizontalDpi="600" verticalDpi="600" orientation="landscape" paperSize="9" scale="11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BZ35"/>
  <sheetViews>
    <sheetView zoomScale="85" zoomScaleNormal="85" zoomScalePageLayoutView="0" workbookViewId="0" topLeftCell="A1">
      <selection activeCell="M27" sqref="M27"/>
    </sheetView>
  </sheetViews>
  <sheetFormatPr defaultColWidth="0" defaultRowHeight="15.75" customHeight="1" zeroHeight="1"/>
  <cols>
    <col min="1" max="2" width="7.796875" style="0" customWidth="1"/>
    <col min="3" max="3" width="7.796875" style="0" hidden="1" customWidth="1"/>
    <col min="4" max="6" width="7.796875" style="0" customWidth="1"/>
    <col min="7" max="7" width="7.796875" style="0" hidden="1" customWidth="1"/>
    <col min="8" max="8" width="7.796875" style="32" customWidth="1"/>
    <col min="9" max="9" width="7.796875" style="0" customWidth="1"/>
    <col min="10" max="10" width="7.796875" style="32" customWidth="1"/>
    <col min="11" max="11" width="7.796875" style="0" customWidth="1"/>
    <col min="12" max="12" width="7.796875" style="30" customWidth="1"/>
    <col min="13" max="13" width="7.796875" style="0" customWidth="1"/>
    <col min="14" max="14" width="7.796875" style="30" customWidth="1"/>
    <col min="15" max="15" width="1.8984375" style="0" customWidth="1"/>
    <col min="16" max="16" width="6" style="30" hidden="1" customWidth="1"/>
    <col min="17" max="18" width="6" style="0" hidden="1" customWidth="1"/>
    <col min="19" max="22" width="5.19921875" style="0" hidden="1" customWidth="1"/>
    <col min="23" max="23" width="5.19921875" style="4" hidden="1" customWidth="1"/>
  </cols>
  <sheetData>
    <row r="1" spans="1:22" ht="15.75">
      <c r="A1" s="700" t="s">
        <v>176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467"/>
      <c r="P1" s="29"/>
      <c r="Q1" s="29"/>
      <c r="R1" s="29"/>
      <c r="S1" s="3"/>
      <c r="T1" s="3"/>
      <c r="U1" s="3"/>
      <c r="V1" s="31"/>
    </row>
    <row r="2" spans="1:22" ht="21" customHeight="1">
      <c r="A2" s="701" t="s">
        <v>138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467"/>
      <c r="P2" s="29"/>
      <c r="Q2" s="29"/>
      <c r="R2" s="29"/>
      <c r="S2" s="3"/>
      <c r="T2" s="3"/>
      <c r="U2" s="3"/>
      <c r="V2" s="31"/>
    </row>
    <row r="3" spans="1:23" ht="18.75" customHeight="1">
      <c r="A3" s="696" t="s">
        <v>98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467"/>
      <c r="P3" s="29"/>
      <c r="Q3" s="29"/>
      <c r="R3" s="29"/>
      <c r="S3" s="3"/>
      <c r="T3" s="3"/>
      <c r="U3" s="3"/>
      <c r="V3" s="64"/>
      <c r="W3" s="49"/>
    </row>
    <row r="4" spans="1:78" ht="16.5" thickBot="1">
      <c r="A4" s="109"/>
      <c r="B4" s="109"/>
      <c r="C4" s="109"/>
      <c r="D4" s="109"/>
      <c r="E4" s="109"/>
      <c r="F4" s="109"/>
      <c r="G4" s="109"/>
      <c r="H4" s="110"/>
      <c r="I4" s="109"/>
      <c r="J4" s="110"/>
      <c r="K4" s="109"/>
      <c r="L4" s="111"/>
      <c r="M4" s="109"/>
      <c r="N4" s="111"/>
      <c r="O4" s="49"/>
      <c r="P4" s="48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</row>
    <row r="5" spans="1:78" s="2" customFormat="1" ht="72" customHeight="1">
      <c r="A5" s="395" t="s">
        <v>3</v>
      </c>
      <c r="B5" s="391" t="s">
        <v>53</v>
      </c>
      <c r="C5" s="390" t="s">
        <v>54</v>
      </c>
      <c r="D5" s="390" t="s">
        <v>55</v>
      </c>
      <c r="E5" s="390" t="s">
        <v>56</v>
      </c>
      <c r="F5" s="390" t="s">
        <v>57</v>
      </c>
      <c r="G5" s="391" t="s">
        <v>58</v>
      </c>
      <c r="H5" s="392" t="s">
        <v>59</v>
      </c>
      <c r="I5" s="390" t="s">
        <v>60</v>
      </c>
      <c r="J5" s="392" t="s">
        <v>61</v>
      </c>
      <c r="K5" s="390" t="s">
        <v>62</v>
      </c>
      <c r="L5" s="392" t="s">
        <v>63</v>
      </c>
      <c r="M5" s="390" t="s">
        <v>64</v>
      </c>
      <c r="N5" s="456" t="s">
        <v>65</v>
      </c>
      <c r="O5" s="463"/>
      <c r="P5" s="50"/>
      <c r="Q5" s="51"/>
      <c r="R5" s="50"/>
      <c r="S5" s="51"/>
      <c r="T5" s="51"/>
      <c r="U5" s="5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78" s="1" customFormat="1" ht="18" customHeight="1" hidden="1">
      <c r="A6" s="349" t="s">
        <v>162</v>
      </c>
      <c r="B6" s="93"/>
      <c r="C6" s="89"/>
      <c r="D6" s="89"/>
      <c r="E6" s="89"/>
      <c r="F6" s="89"/>
      <c r="G6" s="93"/>
      <c r="H6" s="96"/>
      <c r="I6" s="89"/>
      <c r="J6" s="102"/>
      <c r="K6" s="89"/>
      <c r="L6" s="102"/>
      <c r="M6" s="89"/>
      <c r="N6" s="457"/>
      <c r="O6" s="464"/>
      <c r="P6" s="53"/>
      <c r="Q6" s="54"/>
      <c r="R6" s="57"/>
      <c r="S6" s="54"/>
      <c r="T6" s="54"/>
      <c r="U6" s="54"/>
      <c r="V6" s="55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s="1" customFormat="1" ht="18" customHeight="1">
      <c r="A7" s="351" t="s">
        <v>128</v>
      </c>
      <c r="B7" s="93">
        <v>36</v>
      </c>
      <c r="C7" s="89"/>
      <c r="D7" s="89">
        <v>36</v>
      </c>
      <c r="E7" s="89"/>
      <c r="F7" s="89">
        <v>15</v>
      </c>
      <c r="G7" s="93"/>
      <c r="H7" s="96"/>
      <c r="I7" s="89"/>
      <c r="J7" s="102"/>
      <c r="K7" s="89">
        <v>684</v>
      </c>
      <c r="L7" s="89">
        <v>684</v>
      </c>
      <c r="M7" s="89"/>
      <c r="N7" s="457"/>
      <c r="O7" s="464"/>
      <c r="P7" s="53"/>
      <c r="Q7" s="54"/>
      <c r="R7" s="57"/>
      <c r="S7" s="54"/>
      <c r="T7" s="54"/>
      <c r="U7" s="54"/>
      <c r="V7" s="55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18" customHeight="1" hidden="1">
      <c r="A8" s="351" t="s">
        <v>16</v>
      </c>
      <c r="B8" s="93"/>
      <c r="C8" s="89"/>
      <c r="D8" s="89"/>
      <c r="E8" s="89"/>
      <c r="F8" s="89"/>
      <c r="G8" s="93"/>
      <c r="H8" s="96"/>
      <c r="I8" s="89"/>
      <c r="J8" s="102"/>
      <c r="K8" s="89"/>
      <c r="L8" s="89"/>
      <c r="M8" s="89"/>
      <c r="N8" s="457"/>
      <c r="O8" s="464"/>
      <c r="P8" s="53"/>
      <c r="Q8" s="54"/>
      <c r="R8" s="57"/>
      <c r="S8" s="54"/>
      <c r="T8" s="54"/>
      <c r="U8" s="54"/>
      <c r="V8" s="55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8" customHeight="1" hidden="1">
      <c r="A9" s="351" t="s">
        <v>85</v>
      </c>
      <c r="B9" s="93"/>
      <c r="C9" s="89"/>
      <c r="D9" s="89"/>
      <c r="E9" s="89"/>
      <c r="F9" s="89"/>
      <c r="G9" s="93"/>
      <c r="H9" s="96"/>
      <c r="I9" s="89"/>
      <c r="J9" s="102"/>
      <c r="K9" s="89"/>
      <c r="L9" s="89"/>
      <c r="M9" s="89"/>
      <c r="N9" s="457"/>
      <c r="O9" s="464"/>
      <c r="P9" s="53"/>
      <c r="Q9" s="54"/>
      <c r="R9" s="57"/>
      <c r="S9" s="54"/>
      <c r="T9" s="54"/>
      <c r="U9" s="54"/>
      <c r="V9" s="55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8" customHeight="1">
      <c r="A10" s="351" t="s">
        <v>129</v>
      </c>
      <c r="B10" s="93">
        <v>36</v>
      </c>
      <c r="C10" s="89"/>
      <c r="D10" s="89">
        <v>36</v>
      </c>
      <c r="E10" s="89"/>
      <c r="F10" s="89">
        <v>15</v>
      </c>
      <c r="G10" s="93"/>
      <c r="H10" s="96"/>
      <c r="I10" s="89"/>
      <c r="J10" s="102"/>
      <c r="K10" s="89">
        <v>720</v>
      </c>
      <c r="L10" s="89">
        <v>720</v>
      </c>
      <c r="M10" s="89"/>
      <c r="N10" s="457"/>
      <c r="O10" s="464"/>
      <c r="P10" s="53"/>
      <c r="Q10" s="54"/>
      <c r="R10" s="57"/>
      <c r="S10" s="54"/>
      <c r="T10" s="54"/>
      <c r="U10" s="54"/>
      <c r="V10" s="55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8" customHeight="1" hidden="1">
      <c r="A11" s="351" t="s">
        <v>18</v>
      </c>
      <c r="B11" s="93"/>
      <c r="C11" s="89"/>
      <c r="D11" s="89"/>
      <c r="E11" s="89"/>
      <c r="F11" s="89"/>
      <c r="G11" s="93"/>
      <c r="H11" s="96"/>
      <c r="I11" s="89"/>
      <c r="J11" s="102"/>
      <c r="K11" s="89"/>
      <c r="L11" s="89"/>
      <c r="M11" s="89"/>
      <c r="N11" s="457"/>
      <c r="O11" s="464"/>
      <c r="P11" s="56"/>
      <c r="Q11" s="54"/>
      <c r="R11" s="57"/>
      <c r="S11" s="54"/>
      <c r="T11" s="54"/>
      <c r="U11" s="54"/>
      <c r="V11" s="55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8" customHeight="1" hidden="1">
      <c r="A12" s="351" t="s">
        <v>86</v>
      </c>
      <c r="B12" s="93"/>
      <c r="C12" s="89"/>
      <c r="D12" s="89"/>
      <c r="E12" s="89"/>
      <c r="F12" s="89"/>
      <c r="G12" s="93"/>
      <c r="H12" s="96"/>
      <c r="I12" s="89"/>
      <c r="J12" s="102"/>
      <c r="K12" s="89"/>
      <c r="L12" s="89"/>
      <c r="M12" s="89"/>
      <c r="N12" s="457"/>
      <c r="O12" s="464"/>
      <c r="P12" s="56"/>
      <c r="Q12" s="54"/>
      <c r="R12" s="57"/>
      <c r="S12" s="54"/>
      <c r="T12" s="54"/>
      <c r="U12" s="54"/>
      <c r="V12" s="55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8" customHeight="1">
      <c r="A13" s="351" t="s">
        <v>130</v>
      </c>
      <c r="B13" s="93">
        <v>36</v>
      </c>
      <c r="C13" s="89"/>
      <c r="D13" s="89">
        <v>36</v>
      </c>
      <c r="E13" s="89">
        <v>30</v>
      </c>
      <c r="F13" s="89">
        <v>15</v>
      </c>
      <c r="G13" s="93"/>
      <c r="H13" s="96"/>
      <c r="I13" s="89"/>
      <c r="J13" s="102"/>
      <c r="K13" s="89">
        <v>720</v>
      </c>
      <c r="L13" s="89">
        <v>720</v>
      </c>
      <c r="M13" s="89"/>
      <c r="N13" s="457"/>
      <c r="O13" s="464"/>
      <c r="P13" s="56"/>
      <c r="Q13" s="54"/>
      <c r="R13" s="57"/>
      <c r="S13" s="54"/>
      <c r="T13" s="54"/>
      <c r="U13" s="54"/>
      <c r="V13" s="55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8" customHeight="1" hidden="1">
      <c r="A14" s="351" t="s">
        <v>20</v>
      </c>
      <c r="B14" s="93"/>
      <c r="C14" s="89"/>
      <c r="D14" s="89"/>
      <c r="E14" s="89"/>
      <c r="F14" s="89"/>
      <c r="G14" s="93"/>
      <c r="H14" s="96"/>
      <c r="I14" s="89"/>
      <c r="J14" s="102"/>
      <c r="K14" s="89"/>
      <c r="L14" s="89"/>
      <c r="M14" s="89"/>
      <c r="N14" s="457"/>
      <c r="O14" s="464"/>
      <c r="P14" s="56"/>
      <c r="Q14" s="54"/>
      <c r="R14" s="57"/>
      <c r="S14" s="54"/>
      <c r="T14" s="54"/>
      <c r="U14" s="54"/>
      <c r="V14" s="55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8" customHeight="1" hidden="1">
      <c r="A15" s="351" t="s">
        <v>21</v>
      </c>
      <c r="B15" s="93"/>
      <c r="C15" s="89"/>
      <c r="D15" s="89"/>
      <c r="E15" s="89"/>
      <c r="F15" s="89"/>
      <c r="G15" s="93"/>
      <c r="H15" s="96"/>
      <c r="I15" s="89"/>
      <c r="J15" s="102"/>
      <c r="K15" s="89"/>
      <c r="L15" s="89"/>
      <c r="M15" s="89"/>
      <c r="N15" s="457"/>
      <c r="O15" s="464"/>
      <c r="P15" s="56"/>
      <c r="Q15" s="54"/>
      <c r="R15" s="57"/>
      <c r="S15" s="54"/>
      <c r="T15" s="54"/>
      <c r="U15" s="54"/>
      <c r="V15" s="55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8" customHeight="1" thickBot="1">
      <c r="A16" s="351" t="s">
        <v>131</v>
      </c>
      <c r="B16" s="93">
        <v>36</v>
      </c>
      <c r="C16" s="89"/>
      <c r="D16" s="89">
        <v>36</v>
      </c>
      <c r="E16" s="89"/>
      <c r="F16" s="89">
        <v>15</v>
      </c>
      <c r="G16" s="93"/>
      <c r="H16" s="96"/>
      <c r="I16" s="89"/>
      <c r="J16" s="102"/>
      <c r="K16" s="89">
        <v>720</v>
      </c>
      <c r="L16" s="89">
        <v>720</v>
      </c>
      <c r="M16" s="89"/>
      <c r="N16" s="457"/>
      <c r="O16" s="464"/>
      <c r="P16" s="56"/>
      <c r="Q16" s="54"/>
      <c r="R16" s="57"/>
      <c r="S16" s="54"/>
      <c r="T16" s="54"/>
      <c r="U16" s="54"/>
      <c r="V16" s="55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8" customHeight="1" hidden="1">
      <c r="A17" s="351" t="s">
        <v>23</v>
      </c>
      <c r="B17" s="93"/>
      <c r="C17" s="89"/>
      <c r="D17" s="89"/>
      <c r="E17" s="89"/>
      <c r="F17" s="89"/>
      <c r="G17" s="93"/>
      <c r="H17" s="101"/>
      <c r="I17" s="89"/>
      <c r="J17" s="102"/>
      <c r="K17" s="89"/>
      <c r="L17" s="102"/>
      <c r="M17" s="89"/>
      <c r="N17" s="457"/>
      <c r="O17" s="464"/>
      <c r="P17" s="56"/>
      <c r="Q17" s="54"/>
      <c r="R17" s="57"/>
      <c r="S17" s="54"/>
      <c r="T17" s="54"/>
      <c r="U17" s="54"/>
      <c r="V17" s="55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8" customFormat="1" ht="18" customHeight="1" hidden="1" thickBot="1">
      <c r="A18" s="352" t="s">
        <v>24</v>
      </c>
      <c r="B18" s="92"/>
      <c r="C18" s="90"/>
      <c r="D18" s="90"/>
      <c r="E18" s="90"/>
      <c r="F18" s="90"/>
      <c r="G18" s="92"/>
      <c r="H18" s="103"/>
      <c r="I18" s="90"/>
      <c r="J18" s="104"/>
      <c r="K18" s="90"/>
      <c r="L18" s="104"/>
      <c r="M18" s="90"/>
      <c r="N18" s="458"/>
      <c r="O18" s="464"/>
      <c r="P18" s="56"/>
      <c r="Q18" s="54"/>
      <c r="R18" s="57"/>
      <c r="S18" s="54"/>
      <c r="T18" s="54"/>
      <c r="U18" s="54"/>
      <c r="V18" s="55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22" customFormat="1" ht="18" customHeight="1" thickBot="1" thickTop="1">
      <c r="A19" s="365" t="s">
        <v>25</v>
      </c>
      <c r="B19" s="409">
        <f>SUM(B6:B18)</f>
        <v>144</v>
      </c>
      <c r="C19" s="409">
        <f aca="true" t="shared" si="0" ref="C19:N19">SUM(C6:C18)</f>
        <v>0</v>
      </c>
      <c r="D19" s="409">
        <f t="shared" si="0"/>
        <v>144</v>
      </c>
      <c r="E19" s="409">
        <f t="shared" si="0"/>
        <v>30</v>
      </c>
      <c r="F19" s="409">
        <f t="shared" si="0"/>
        <v>60</v>
      </c>
      <c r="G19" s="409">
        <f t="shared" si="0"/>
        <v>0</v>
      </c>
      <c r="H19" s="409">
        <f t="shared" si="0"/>
        <v>0</v>
      </c>
      <c r="I19" s="409">
        <f t="shared" si="0"/>
        <v>0</v>
      </c>
      <c r="J19" s="409">
        <f t="shared" si="0"/>
        <v>0</v>
      </c>
      <c r="K19" s="409">
        <f t="shared" si="0"/>
        <v>2844</v>
      </c>
      <c r="L19" s="409">
        <f t="shared" si="0"/>
        <v>2844</v>
      </c>
      <c r="M19" s="409">
        <f t="shared" si="0"/>
        <v>0</v>
      </c>
      <c r="N19" s="421">
        <f t="shared" si="0"/>
        <v>0</v>
      </c>
      <c r="O19" s="465"/>
      <c r="P19" s="41"/>
      <c r="Q19" s="42"/>
      <c r="R19" s="58"/>
      <c r="S19" s="42"/>
      <c r="T19" s="43"/>
      <c r="U19" s="44"/>
      <c r="V19" s="45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</row>
    <row r="20" spans="1:23" s="9" customFormat="1" ht="18" customHeight="1" hidden="1">
      <c r="A20" s="505" t="s">
        <v>14</v>
      </c>
      <c r="B20" s="154"/>
      <c r="C20" s="99"/>
      <c r="D20" s="99"/>
      <c r="E20" s="99"/>
      <c r="F20" s="99"/>
      <c r="G20" s="154"/>
      <c r="H20" s="100"/>
      <c r="I20" s="99"/>
      <c r="J20" s="100"/>
      <c r="K20" s="99"/>
      <c r="L20" s="100"/>
      <c r="M20" s="99"/>
      <c r="N20" s="459"/>
      <c r="O20" s="464"/>
      <c r="P20" s="462"/>
      <c r="Q20" s="35"/>
      <c r="R20" s="59"/>
      <c r="S20" s="35"/>
      <c r="T20" s="14"/>
      <c r="U20" s="15"/>
      <c r="V20" s="18"/>
      <c r="W20" s="7"/>
    </row>
    <row r="21" spans="1:23" s="9" customFormat="1" ht="18" customHeight="1">
      <c r="A21" s="354" t="s">
        <v>132</v>
      </c>
      <c r="B21" s="154">
        <v>36</v>
      </c>
      <c r="C21" s="99"/>
      <c r="D21" s="99">
        <v>36</v>
      </c>
      <c r="E21" s="99">
        <v>128</v>
      </c>
      <c r="F21" s="99">
        <v>15</v>
      </c>
      <c r="G21" s="154"/>
      <c r="H21" s="100"/>
      <c r="I21" s="99"/>
      <c r="J21" s="100">
        <v>251</v>
      </c>
      <c r="K21" s="99"/>
      <c r="L21" s="99"/>
      <c r="M21" s="99"/>
      <c r="N21" s="459"/>
      <c r="O21" s="464"/>
      <c r="P21" s="462"/>
      <c r="Q21" s="35"/>
      <c r="R21" s="59"/>
      <c r="S21" s="35"/>
      <c r="T21" s="14"/>
      <c r="U21" s="15"/>
      <c r="V21" s="18"/>
      <c r="W21" s="7"/>
    </row>
    <row r="22" spans="1:23" s="1" customFormat="1" ht="18" customHeight="1" hidden="1">
      <c r="A22" s="351" t="s">
        <v>27</v>
      </c>
      <c r="B22" s="155"/>
      <c r="C22" s="95"/>
      <c r="D22" s="95"/>
      <c r="E22" s="95"/>
      <c r="F22" s="95"/>
      <c r="G22" s="155"/>
      <c r="H22" s="96"/>
      <c r="I22" s="95"/>
      <c r="J22" s="96"/>
      <c r="K22" s="95"/>
      <c r="L22" s="95"/>
      <c r="M22" s="95"/>
      <c r="N22" s="460"/>
      <c r="O22" s="464"/>
      <c r="P22" s="63"/>
      <c r="Q22" s="33"/>
      <c r="R22" s="59"/>
      <c r="S22" s="33"/>
      <c r="T22" s="10"/>
      <c r="U22" s="11"/>
      <c r="V22" s="16"/>
      <c r="W22" s="7"/>
    </row>
    <row r="23" spans="1:23" s="1" customFormat="1" ht="18" customHeight="1" hidden="1">
      <c r="A23" s="351" t="s">
        <v>28</v>
      </c>
      <c r="B23" s="155"/>
      <c r="C23" s="95"/>
      <c r="D23" s="95"/>
      <c r="E23" s="95"/>
      <c r="F23" s="95"/>
      <c r="G23" s="155"/>
      <c r="H23" s="96"/>
      <c r="I23" s="95"/>
      <c r="J23" s="96"/>
      <c r="K23" s="95"/>
      <c r="L23" s="95"/>
      <c r="M23" s="95"/>
      <c r="N23" s="460"/>
      <c r="O23" s="464"/>
      <c r="P23" s="63"/>
      <c r="Q23" s="33"/>
      <c r="R23" s="59"/>
      <c r="S23" s="33"/>
      <c r="T23" s="10"/>
      <c r="U23" s="11"/>
      <c r="V23" s="16"/>
      <c r="W23" s="7"/>
    </row>
    <row r="24" spans="1:23" s="1" customFormat="1" ht="18" customHeight="1">
      <c r="A24" s="351" t="s">
        <v>133</v>
      </c>
      <c r="B24" s="155">
        <v>36</v>
      </c>
      <c r="C24" s="95"/>
      <c r="D24" s="95">
        <v>36</v>
      </c>
      <c r="E24" s="95">
        <v>128</v>
      </c>
      <c r="F24" s="95">
        <v>15</v>
      </c>
      <c r="G24" s="155"/>
      <c r="H24" s="96"/>
      <c r="I24" s="95"/>
      <c r="J24" s="96">
        <v>251</v>
      </c>
      <c r="K24" s="95">
        <v>864</v>
      </c>
      <c r="L24" s="95">
        <v>864</v>
      </c>
      <c r="M24" s="95"/>
      <c r="N24" s="460"/>
      <c r="O24" s="464"/>
      <c r="P24" s="63"/>
      <c r="Q24" s="33"/>
      <c r="R24" s="59"/>
      <c r="S24" s="33"/>
      <c r="T24" s="10"/>
      <c r="U24" s="11"/>
      <c r="V24" s="16"/>
      <c r="W24" s="7"/>
    </row>
    <row r="25" spans="1:23" s="1" customFormat="1" ht="18" customHeight="1" hidden="1">
      <c r="A25" s="351" t="s">
        <v>30</v>
      </c>
      <c r="B25" s="155"/>
      <c r="C25" s="95"/>
      <c r="D25" s="95"/>
      <c r="E25" s="95"/>
      <c r="F25" s="95"/>
      <c r="G25" s="155"/>
      <c r="H25" s="96"/>
      <c r="I25" s="95"/>
      <c r="J25" s="96"/>
      <c r="K25" s="95"/>
      <c r="L25" s="95"/>
      <c r="M25" s="95"/>
      <c r="N25" s="460"/>
      <c r="O25" s="464"/>
      <c r="P25" s="63"/>
      <c r="Q25" s="33"/>
      <c r="R25" s="59"/>
      <c r="S25" s="33"/>
      <c r="T25" s="10"/>
      <c r="U25" s="11"/>
      <c r="V25" s="16"/>
      <c r="W25" s="7"/>
    </row>
    <row r="26" spans="1:23" s="1" customFormat="1" ht="18" customHeight="1" hidden="1">
      <c r="A26" s="351" t="s">
        <v>31</v>
      </c>
      <c r="B26" s="155"/>
      <c r="C26" s="95"/>
      <c r="D26" s="95"/>
      <c r="E26" s="95"/>
      <c r="F26" s="95"/>
      <c r="G26" s="155"/>
      <c r="H26" s="96"/>
      <c r="I26" s="95"/>
      <c r="J26" s="96"/>
      <c r="K26" s="95"/>
      <c r="L26" s="95"/>
      <c r="M26" s="95"/>
      <c r="N26" s="460"/>
      <c r="O26" s="464"/>
      <c r="P26" s="63"/>
      <c r="Q26" s="33"/>
      <c r="R26" s="59"/>
      <c r="S26" s="33"/>
      <c r="T26" s="10"/>
      <c r="U26" s="11"/>
      <c r="V26" s="16"/>
      <c r="W26" s="7"/>
    </row>
    <row r="27" spans="1:23" s="1" customFormat="1" ht="18" customHeight="1">
      <c r="A27" s="351" t="s">
        <v>134</v>
      </c>
      <c r="B27" s="155">
        <v>36</v>
      </c>
      <c r="C27" s="95"/>
      <c r="D27" s="95">
        <v>36</v>
      </c>
      <c r="E27" s="95">
        <v>128</v>
      </c>
      <c r="F27" s="95">
        <v>15</v>
      </c>
      <c r="G27" s="155"/>
      <c r="H27" s="96"/>
      <c r="I27" s="95"/>
      <c r="J27" s="96">
        <v>251</v>
      </c>
      <c r="K27" s="95">
        <v>936</v>
      </c>
      <c r="L27" s="95">
        <v>936</v>
      </c>
      <c r="M27" s="95"/>
      <c r="N27" s="460"/>
      <c r="O27" s="464"/>
      <c r="P27" s="63"/>
      <c r="Q27" s="33"/>
      <c r="R27" s="59"/>
      <c r="S27" s="33"/>
      <c r="T27" s="10"/>
      <c r="U27" s="11"/>
      <c r="V27" s="16"/>
      <c r="W27" s="7"/>
    </row>
    <row r="28" spans="1:23" s="1" customFormat="1" ht="18" customHeight="1" hidden="1">
      <c r="A28" s="351" t="s">
        <v>33</v>
      </c>
      <c r="B28" s="155"/>
      <c r="C28" s="95"/>
      <c r="D28" s="95"/>
      <c r="E28" s="95"/>
      <c r="F28" s="95"/>
      <c r="G28" s="155"/>
      <c r="H28" s="96"/>
      <c r="I28" s="95"/>
      <c r="J28" s="96"/>
      <c r="K28" s="95"/>
      <c r="L28" s="95"/>
      <c r="M28" s="95"/>
      <c r="N28" s="460"/>
      <c r="O28" s="464"/>
      <c r="P28" s="63"/>
      <c r="Q28" s="33"/>
      <c r="R28" s="59"/>
      <c r="S28" s="33"/>
      <c r="T28" s="10"/>
      <c r="U28" s="11"/>
      <c r="V28" s="16"/>
      <c r="W28" s="7"/>
    </row>
    <row r="29" spans="1:23" s="1" customFormat="1" ht="18" customHeight="1" hidden="1">
      <c r="A29" s="351" t="s">
        <v>78</v>
      </c>
      <c r="B29" s="155"/>
      <c r="C29" s="95"/>
      <c r="D29" s="95"/>
      <c r="E29" s="95"/>
      <c r="F29" s="95"/>
      <c r="G29" s="155"/>
      <c r="H29" s="96"/>
      <c r="I29" s="95"/>
      <c r="J29" s="96"/>
      <c r="K29" s="95"/>
      <c r="L29" s="95"/>
      <c r="M29" s="95"/>
      <c r="N29" s="460"/>
      <c r="O29" s="464"/>
      <c r="P29" s="63"/>
      <c r="Q29" s="33"/>
      <c r="R29" s="59"/>
      <c r="S29" s="33"/>
      <c r="T29" s="10"/>
      <c r="U29" s="11"/>
      <c r="V29" s="16"/>
      <c r="W29" s="7"/>
    </row>
    <row r="30" spans="1:23" s="1" customFormat="1" ht="18" customHeight="1" thickBot="1">
      <c r="A30" s="351" t="s">
        <v>135</v>
      </c>
      <c r="B30" s="155">
        <v>34</v>
      </c>
      <c r="C30" s="95"/>
      <c r="D30" s="95">
        <v>60</v>
      </c>
      <c r="E30" s="95">
        <v>60</v>
      </c>
      <c r="F30" s="95"/>
      <c r="G30" s="155"/>
      <c r="H30" s="96">
        <v>136</v>
      </c>
      <c r="I30" s="95">
        <v>10</v>
      </c>
      <c r="J30" s="96">
        <v>133</v>
      </c>
      <c r="K30" s="95">
        <v>884</v>
      </c>
      <c r="L30" s="95">
        <v>884</v>
      </c>
      <c r="M30" s="95"/>
      <c r="N30" s="460"/>
      <c r="O30" s="466"/>
      <c r="P30" s="63"/>
      <c r="Q30" s="33"/>
      <c r="R30" s="59"/>
      <c r="S30" s="33"/>
      <c r="T30" s="10"/>
      <c r="U30" s="11"/>
      <c r="V30" s="16"/>
      <c r="W30" s="7"/>
    </row>
    <row r="31" spans="1:23" s="1" customFormat="1" ht="18" customHeight="1" hidden="1">
      <c r="A31" s="351" t="s">
        <v>35</v>
      </c>
      <c r="B31" s="156"/>
      <c r="C31" s="98"/>
      <c r="D31" s="98"/>
      <c r="E31" s="98"/>
      <c r="F31" s="98"/>
      <c r="G31" s="156"/>
      <c r="H31" s="97"/>
      <c r="I31" s="98"/>
      <c r="J31" s="97"/>
      <c r="K31" s="98"/>
      <c r="L31" s="97"/>
      <c r="M31" s="98"/>
      <c r="N31" s="461"/>
      <c r="O31" s="466"/>
      <c r="P31" s="150"/>
      <c r="Q31" s="34"/>
      <c r="R31" s="59"/>
      <c r="S31" s="34"/>
      <c r="T31" s="12"/>
      <c r="U31" s="13"/>
      <c r="V31" s="17"/>
      <c r="W31" s="7"/>
    </row>
    <row r="32" spans="1:23" s="1" customFormat="1" ht="18" customHeight="1" hidden="1" thickBot="1">
      <c r="A32" s="352" t="s">
        <v>87</v>
      </c>
      <c r="B32" s="156"/>
      <c r="C32" s="98"/>
      <c r="D32" s="98"/>
      <c r="E32" s="98"/>
      <c r="F32" s="98"/>
      <c r="G32" s="156"/>
      <c r="H32" s="97"/>
      <c r="I32" s="98"/>
      <c r="J32" s="97"/>
      <c r="K32" s="98"/>
      <c r="L32" s="97"/>
      <c r="M32" s="98"/>
      <c r="N32" s="461"/>
      <c r="O32" s="464"/>
      <c r="P32" s="150"/>
      <c r="Q32" s="34"/>
      <c r="R32" s="59"/>
      <c r="S32" s="34"/>
      <c r="T32" s="12"/>
      <c r="U32" s="13"/>
      <c r="V32" s="17"/>
      <c r="W32" s="7"/>
    </row>
    <row r="33" spans="1:23" s="108" customFormat="1" ht="18" customHeight="1" thickBot="1" thickTop="1">
      <c r="A33" s="365" t="s">
        <v>36</v>
      </c>
      <c r="B33" s="409">
        <f>SUM(B20:B32)</f>
        <v>142</v>
      </c>
      <c r="C33" s="409">
        <f aca="true" t="shared" si="1" ref="C33:N33">SUM(C20:C32)</f>
        <v>0</v>
      </c>
      <c r="D33" s="409">
        <f t="shared" si="1"/>
        <v>168</v>
      </c>
      <c r="E33" s="409">
        <f t="shared" si="1"/>
        <v>444</v>
      </c>
      <c r="F33" s="409">
        <f t="shared" si="1"/>
        <v>45</v>
      </c>
      <c r="G33" s="409">
        <f t="shared" si="1"/>
        <v>0</v>
      </c>
      <c r="H33" s="409">
        <f t="shared" si="1"/>
        <v>136</v>
      </c>
      <c r="I33" s="409">
        <f t="shared" si="1"/>
        <v>10</v>
      </c>
      <c r="J33" s="409">
        <f t="shared" si="1"/>
        <v>886</v>
      </c>
      <c r="K33" s="409">
        <f t="shared" si="1"/>
        <v>2684</v>
      </c>
      <c r="L33" s="409">
        <f t="shared" si="1"/>
        <v>2684</v>
      </c>
      <c r="M33" s="409">
        <f t="shared" si="1"/>
        <v>0</v>
      </c>
      <c r="N33" s="421">
        <f t="shared" si="1"/>
        <v>0</v>
      </c>
      <c r="O33" s="465"/>
      <c r="P33" s="38"/>
      <c r="Q33" s="19"/>
      <c r="R33" s="60"/>
      <c r="S33" s="19"/>
      <c r="T33" s="20"/>
      <c r="U33" s="21"/>
      <c r="V33" s="106"/>
      <c r="W33" s="76"/>
    </row>
    <row r="34" spans="1:23" s="62" customFormat="1" ht="18" customHeight="1" thickBot="1" thickTop="1">
      <c r="A34" s="360" t="s">
        <v>37</v>
      </c>
      <c r="B34" s="414">
        <f>B19+B33</f>
        <v>286</v>
      </c>
      <c r="C34" s="414">
        <f>C19+C33</f>
        <v>0</v>
      </c>
      <c r="D34" s="414">
        <f aca="true" t="shared" si="2" ref="D34:N34">D19+D33</f>
        <v>312</v>
      </c>
      <c r="E34" s="414">
        <f t="shared" si="2"/>
        <v>474</v>
      </c>
      <c r="F34" s="414">
        <f t="shared" si="2"/>
        <v>105</v>
      </c>
      <c r="G34" s="414">
        <f t="shared" si="2"/>
        <v>0</v>
      </c>
      <c r="H34" s="414">
        <f t="shared" si="2"/>
        <v>136</v>
      </c>
      <c r="I34" s="414">
        <f t="shared" si="2"/>
        <v>10</v>
      </c>
      <c r="J34" s="414">
        <f t="shared" si="2"/>
        <v>886</v>
      </c>
      <c r="K34" s="414">
        <f t="shared" si="2"/>
        <v>5528</v>
      </c>
      <c r="L34" s="414">
        <f t="shared" si="2"/>
        <v>5528</v>
      </c>
      <c r="M34" s="414">
        <f t="shared" si="2"/>
        <v>0</v>
      </c>
      <c r="N34" s="416">
        <f t="shared" si="2"/>
        <v>0</v>
      </c>
      <c r="O34" s="465"/>
      <c r="P34" s="40"/>
      <c r="Q34" s="23"/>
      <c r="R34" s="60"/>
      <c r="S34" s="23"/>
      <c r="T34" s="24"/>
      <c r="U34" s="25"/>
      <c r="V34" s="26"/>
      <c r="W34" s="61"/>
    </row>
    <row r="35" ht="15.75">
      <c r="O35" s="49"/>
    </row>
    <row r="36" ht="15.75" hidden="1"/>
  </sheetData>
  <sheetProtection selectLockedCells="1"/>
  <mergeCells count="3">
    <mergeCell ref="A1:N1"/>
    <mergeCell ref="A2:N2"/>
    <mergeCell ref="A3:N3"/>
  </mergeCells>
  <printOptions horizontalCentered="1" verticalCentered="1"/>
  <pageMargins left="0.42" right="0.31496062992125984" top="0.2362204724409449" bottom="0.2362204724409449" header="0.1968503937007874" footer="0.2362204724409449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AT35"/>
  <sheetViews>
    <sheetView view="pageBreakPreview" zoomScale="85" zoomScaleNormal="85" zoomScaleSheetLayoutView="85" zoomScalePageLayoutView="0" workbookViewId="0" topLeftCell="A1">
      <selection activeCell="AK24" sqref="AK24"/>
    </sheetView>
  </sheetViews>
  <sheetFormatPr defaultColWidth="0" defaultRowHeight="0" customHeight="1" zeroHeight="1"/>
  <cols>
    <col min="1" max="1" width="5.796875" style="0" customWidth="1"/>
    <col min="2" max="37" width="4.296875" style="0" customWidth="1"/>
    <col min="38" max="40" width="4.296875" style="0" hidden="1" customWidth="1"/>
    <col min="41" max="41" width="3.59765625" style="49" customWidth="1"/>
    <col min="42" max="16384" width="8.296875" style="49" hidden="1" customWidth="1"/>
  </cols>
  <sheetData>
    <row r="1" spans="1:46" s="74" customFormat="1" ht="15" customHeight="1">
      <c r="A1" s="698" t="s">
        <v>177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73"/>
      <c r="AP1" s="73"/>
      <c r="AQ1" s="73"/>
      <c r="AR1" s="73"/>
      <c r="AS1" s="73"/>
      <c r="AT1" s="73"/>
    </row>
    <row r="2" spans="1:46" ht="20.25" customHeight="1">
      <c r="A2" s="689" t="s">
        <v>138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1"/>
      <c r="AL2" s="691"/>
      <c r="AM2" s="691"/>
      <c r="AN2" s="691"/>
      <c r="AO2" s="64"/>
      <c r="AP2" s="64"/>
      <c r="AQ2" s="64"/>
      <c r="AR2" s="64"/>
      <c r="AS2" s="64"/>
      <c r="AT2" s="64"/>
    </row>
    <row r="3" spans="1:46" ht="19.5" customHeight="1" thickBot="1">
      <c r="A3" s="709" t="s">
        <v>98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115"/>
      <c r="AM3" s="115"/>
      <c r="AN3" s="115"/>
      <c r="AO3" s="64"/>
      <c r="AP3" s="64"/>
      <c r="AQ3" s="64"/>
      <c r="AR3" s="64"/>
      <c r="AS3" s="64"/>
      <c r="AT3" s="64"/>
    </row>
    <row r="4" spans="1:40" ht="16.5" thickBot="1">
      <c r="A4" s="547"/>
      <c r="B4" s="713" t="s">
        <v>89</v>
      </c>
      <c r="C4" s="714"/>
      <c r="D4" s="715"/>
      <c r="E4" s="705" t="s">
        <v>161</v>
      </c>
      <c r="F4" s="706"/>
      <c r="G4" s="708"/>
      <c r="H4" s="702" t="s">
        <v>90</v>
      </c>
      <c r="I4" s="714"/>
      <c r="J4" s="715"/>
      <c r="K4" s="716" t="s">
        <v>108</v>
      </c>
      <c r="L4" s="714"/>
      <c r="M4" s="715"/>
      <c r="N4" s="705" t="s">
        <v>109</v>
      </c>
      <c r="O4" s="706"/>
      <c r="P4" s="708"/>
      <c r="Q4" s="705" t="s">
        <v>112</v>
      </c>
      <c r="R4" s="706"/>
      <c r="S4" s="708"/>
      <c r="T4" s="705" t="s">
        <v>155</v>
      </c>
      <c r="U4" s="706"/>
      <c r="V4" s="708"/>
      <c r="W4" s="705" t="s">
        <v>144</v>
      </c>
      <c r="X4" s="706"/>
      <c r="Y4" s="708"/>
      <c r="Z4" s="705" t="s">
        <v>143</v>
      </c>
      <c r="AA4" s="706"/>
      <c r="AB4" s="708"/>
      <c r="AC4" s="705" t="s">
        <v>41</v>
      </c>
      <c r="AD4" s="717"/>
      <c r="AE4" s="707"/>
      <c r="AF4" s="702" t="s">
        <v>113</v>
      </c>
      <c r="AG4" s="703"/>
      <c r="AH4" s="704"/>
      <c r="AI4" s="702" t="s">
        <v>75</v>
      </c>
      <c r="AJ4" s="703"/>
      <c r="AK4" s="704"/>
      <c r="AL4" s="705" t="s">
        <v>75</v>
      </c>
      <c r="AM4" s="706"/>
      <c r="AN4" s="707"/>
    </row>
    <row r="5" spans="1:45" s="79" customFormat="1" ht="76.5" customHeight="1" thickBot="1">
      <c r="A5" s="433" t="s">
        <v>3</v>
      </c>
      <c r="B5" s="435" t="s">
        <v>68</v>
      </c>
      <c r="C5" s="561" t="s">
        <v>73</v>
      </c>
      <c r="D5" s="432" t="s">
        <v>74</v>
      </c>
      <c r="E5" s="435" t="s">
        <v>68</v>
      </c>
      <c r="F5" s="561" t="s">
        <v>73</v>
      </c>
      <c r="G5" s="432" t="s">
        <v>74</v>
      </c>
      <c r="H5" s="435" t="s">
        <v>68</v>
      </c>
      <c r="I5" s="561" t="s">
        <v>73</v>
      </c>
      <c r="J5" s="432" t="s">
        <v>74</v>
      </c>
      <c r="K5" s="435" t="s">
        <v>68</v>
      </c>
      <c r="L5" s="561" t="s">
        <v>73</v>
      </c>
      <c r="M5" s="432" t="s">
        <v>74</v>
      </c>
      <c r="N5" s="435" t="s">
        <v>68</v>
      </c>
      <c r="O5" s="561" t="s">
        <v>73</v>
      </c>
      <c r="P5" s="432" t="s">
        <v>74</v>
      </c>
      <c r="Q5" s="435" t="s">
        <v>68</v>
      </c>
      <c r="R5" s="561" t="s">
        <v>73</v>
      </c>
      <c r="S5" s="432" t="s">
        <v>74</v>
      </c>
      <c r="T5" s="435" t="s">
        <v>68</v>
      </c>
      <c r="U5" s="561" t="s">
        <v>73</v>
      </c>
      <c r="V5" s="432" t="s">
        <v>74</v>
      </c>
      <c r="W5" s="435" t="s">
        <v>68</v>
      </c>
      <c r="X5" s="561" t="s">
        <v>73</v>
      </c>
      <c r="Y5" s="432" t="s">
        <v>74</v>
      </c>
      <c r="Z5" s="435" t="s">
        <v>68</v>
      </c>
      <c r="AA5" s="561" t="s">
        <v>73</v>
      </c>
      <c r="AB5" s="432" t="s">
        <v>74</v>
      </c>
      <c r="AC5" s="435" t="s">
        <v>68</v>
      </c>
      <c r="AD5" s="561" t="s">
        <v>73</v>
      </c>
      <c r="AE5" s="432" t="s">
        <v>74</v>
      </c>
      <c r="AF5" s="435" t="s">
        <v>68</v>
      </c>
      <c r="AG5" s="561" t="s">
        <v>73</v>
      </c>
      <c r="AH5" s="432" t="s">
        <v>74</v>
      </c>
      <c r="AI5" s="435" t="s">
        <v>68</v>
      </c>
      <c r="AJ5" s="561" t="s">
        <v>73</v>
      </c>
      <c r="AK5" s="432" t="s">
        <v>74</v>
      </c>
      <c r="AL5" s="435" t="s">
        <v>68</v>
      </c>
      <c r="AM5" s="569" t="s">
        <v>73</v>
      </c>
      <c r="AN5" s="432" t="s">
        <v>74</v>
      </c>
      <c r="AO5" s="82"/>
      <c r="AP5" s="77"/>
      <c r="AQ5" s="77"/>
      <c r="AR5" s="77"/>
      <c r="AS5" s="78"/>
    </row>
    <row r="6" spans="1:46" s="7" customFormat="1" ht="18" customHeight="1" hidden="1">
      <c r="A6" s="505" t="s">
        <v>162</v>
      </c>
      <c r="B6" s="175"/>
      <c r="C6" s="91"/>
      <c r="D6" s="302"/>
      <c r="E6" s="555"/>
      <c r="F6" s="556"/>
      <c r="G6" s="557"/>
      <c r="H6" s="555"/>
      <c r="I6" s="556"/>
      <c r="J6" s="557"/>
      <c r="K6" s="555"/>
      <c r="L6" s="556"/>
      <c r="M6" s="557"/>
      <c r="N6" s="555"/>
      <c r="O6" s="556"/>
      <c r="P6" s="557"/>
      <c r="Q6" s="555"/>
      <c r="R6" s="556"/>
      <c r="S6" s="557"/>
      <c r="T6" s="555"/>
      <c r="U6" s="556"/>
      <c r="V6" s="557"/>
      <c r="W6" s="555"/>
      <c r="X6" s="556"/>
      <c r="Y6" s="557"/>
      <c r="Z6" s="555"/>
      <c r="AA6" s="556"/>
      <c r="AB6" s="557"/>
      <c r="AC6" s="555"/>
      <c r="AD6" s="556"/>
      <c r="AE6" s="557"/>
      <c r="AF6" s="563"/>
      <c r="AG6" s="564"/>
      <c r="AH6" s="565"/>
      <c r="AI6" s="563"/>
      <c r="AJ6" s="564"/>
      <c r="AK6" s="565"/>
      <c r="AL6" s="563"/>
      <c r="AM6" s="571"/>
      <c r="AN6" s="565"/>
      <c r="AO6" s="57"/>
      <c r="AP6" s="54"/>
      <c r="AQ6" s="54"/>
      <c r="AR6" s="54"/>
      <c r="AS6" s="54"/>
      <c r="AT6" s="55"/>
    </row>
    <row r="7" spans="1:46" s="7" customFormat="1" ht="18" customHeight="1">
      <c r="A7" s="354" t="s">
        <v>128</v>
      </c>
      <c r="B7" s="620">
        <v>13</v>
      </c>
      <c r="C7" s="624">
        <v>36</v>
      </c>
      <c r="D7" s="625">
        <v>36</v>
      </c>
      <c r="E7" s="173"/>
      <c r="F7" s="89"/>
      <c r="G7" s="300"/>
      <c r="H7" s="620">
        <v>4</v>
      </c>
      <c r="I7" s="624"/>
      <c r="J7" s="625"/>
      <c r="K7" s="173"/>
      <c r="L7" s="89"/>
      <c r="M7" s="300"/>
      <c r="N7" s="173"/>
      <c r="O7" s="89"/>
      <c r="P7" s="300"/>
      <c r="Q7" s="173">
        <v>17</v>
      </c>
      <c r="R7" s="89">
        <v>36</v>
      </c>
      <c r="S7" s="300">
        <v>36</v>
      </c>
      <c r="T7" s="173"/>
      <c r="U7" s="89"/>
      <c r="V7" s="300"/>
      <c r="W7" s="173"/>
      <c r="X7" s="89"/>
      <c r="Y7" s="300"/>
      <c r="Z7" s="173"/>
      <c r="AA7" s="89"/>
      <c r="AB7" s="300"/>
      <c r="AC7" s="173"/>
      <c r="AD7" s="89"/>
      <c r="AE7" s="300"/>
      <c r="AF7" s="160"/>
      <c r="AG7" s="95"/>
      <c r="AH7" s="158"/>
      <c r="AI7" s="160"/>
      <c r="AJ7" s="95"/>
      <c r="AK7" s="158"/>
      <c r="AL7" s="160"/>
      <c r="AM7" s="96"/>
      <c r="AN7" s="158"/>
      <c r="AO7" s="57"/>
      <c r="AP7" s="54"/>
      <c r="AQ7" s="54"/>
      <c r="AR7" s="54"/>
      <c r="AS7" s="54"/>
      <c r="AT7" s="55"/>
    </row>
    <row r="8" spans="1:46" s="7" customFormat="1" ht="18" customHeight="1" hidden="1">
      <c r="A8" s="354" t="s">
        <v>16</v>
      </c>
      <c r="B8" s="620"/>
      <c r="C8" s="624"/>
      <c r="D8" s="625"/>
      <c r="E8" s="173"/>
      <c r="F8" s="89"/>
      <c r="G8" s="300"/>
      <c r="H8" s="620"/>
      <c r="I8" s="624"/>
      <c r="J8" s="625"/>
      <c r="K8" s="173"/>
      <c r="L8" s="89"/>
      <c r="M8" s="300"/>
      <c r="N8" s="173"/>
      <c r="O8" s="89"/>
      <c r="P8" s="300"/>
      <c r="Q8" s="173"/>
      <c r="R8" s="89"/>
      <c r="S8" s="300"/>
      <c r="T8" s="173"/>
      <c r="U8" s="89"/>
      <c r="V8" s="300"/>
      <c r="W8" s="173"/>
      <c r="X8" s="89"/>
      <c r="Y8" s="300"/>
      <c r="Z8" s="173"/>
      <c r="AA8" s="89"/>
      <c r="AB8" s="300"/>
      <c r="AC8" s="173"/>
      <c r="AD8" s="89"/>
      <c r="AE8" s="300"/>
      <c r="AF8" s="160"/>
      <c r="AG8" s="95"/>
      <c r="AH8" s="158"/>
      <c r="AI8" s="160"/>
      <c r="AJ8" s="95"/>
      <c r="AK8" s="158"/>
      <c r="AL8" s="160"/>
      <c r="AM8" s="96"/>
      <c r="AN8" s="158"/>
      <c r="AO8" s="57"/>
      <c r="AP8" s="54"/>
      <c r="AQ8" s="54"/>
      <c r="AR8" s="54"/>
      <c r="AS8" s="54"/>
      <c r="AT8" s="55"/>
    </row>
    <row r="9" spans="1:46" s="7" customFormat="1" ht="18" customHeight="1" hidden="1">
      <c r="A9" s="354" t="s">
        <v>85</v>
      </c>
      <c r="B9" s="620"/>
      <c r="C9" s="624"/>
      <c r="D9" s="625"/>
      <c r="E9" s="173"/>
      <c r="F9" s="89"/>
      <c r="G9" s="300"/>
      <c r="H9" s="620"/>
      <c r="I9" s="624"/>
      <c r="J9" s="625"/>
      <c r="K9" s="173"/>
      <c r="L9" s="89"/>
      <c r="M9" s="300"/>
      <c r="N9" s="173"/>
      <c r="O9" s="89"/>
      <c r="P9" s="300"/>
      <c r="Q9" s="173"/>
      <c r="R9" s="89"/>
      <c r="S9" s="300"/>
      <c r="T9" s="173"/>
      <c r="U9" s="89"/>
      <c r="V9" s="300"/>
      <c r="W9" s="173"/>
      <c r="X9" s="89"/>
      <c r="Y9" s="300"/>
      <c r="Z9" s="173"/>
      <c r="AA9" s="89"/>
      <c r="AB9" s="300"/>
      <c r="AC9" s="173"/>
      <c r="AD9" s="89"/>
      <c r="AE9" s="300"/>
      <c r="AF9" s="160"/>
      <c r="AG9" s="95"/>
      <c r="AH9" s="158"/>
      <c r="AI9" s="160"/>
      <c r="AJ9" s="95"/>
      <c r="AK9" s="158"/>
      <c r="AL9" s="160"/>
      <c r="AM9" s="96"/>
      <c r="AN9" s="158"/>
      <c r="AO9" s="57"/>
      <c r="AP9" s="54"/>
      <c r="AQ9" s="54"/>
      <c r="AR9" s="54"/>
      <c r="AS9" s="54"/>
      <c r="AT9" s="55"/>
    </row>
    <row r="10" spans="1:46" s="7" customFormat="1" ht="18" customHeight="1">
      <c r="A10" s="354" t="s">
        <v>129</v>
      </c>
      <c r="B10" s="620">
        <v>10</v>
      </c>
      <c r="C10" s="624"/>
      <c r="D10" s="625"/>
      <c r="E10" s="173"/>
      <c r="F10" s="89"/>
      <c r="G10" s="300"/>
      <c r="H10" s="620"/>
      <c r="I10" s="624"/>
      <c r="J10" s="625"/>
      <c r="K10" s="173"/>
      <c r="L10" s="89"/>
      <c r="M10" s="300"/>
      <c r="N10" s="173">
        <v>10</v>
      </c>
      <c r="O10" s="89">
        <v>36</v>
      </c>
      <c r="P10" s="300">
        <v>36</v>
      </c>
      <c r="Q10" s="173"/>
      <c r="R10" s="89"/>
      <c r="S10" s="300"/>
      <c r="T10" s="173"/>
      <c r="U10" s="89"/>
      <c r="V10" s="300"/>
      <c r="W10" s="173"/>
      <c r="X10" s="89"/>
      <c r="Y10" s="300"/>
      <c r="Z10" s="173"/>
      <c r="AA10" s="89"/>
      <c r="AB10" s="300"/>
      <c r="AC10" s="173"/>
      <c r="AD10" s="89"/>
      <c r="AE10" s="300"/>
      <c r="AF10" s="160"/>
      <c r="AG10" s="95"/>
      <c r="AH10" s="158"/>
      <c r="AI10" s="160"/>
      <c r="AJ10" s="95"/>
      <c r="AK10" s="158"/>
      <c r="AL10" s="160"/>
      <c r="AM10" s="96"/>
      <c r="AN10" s="158"/>
      <c r="AO10" s="57"/>
      <c r="AP10" s="54"/>
      <c r="AQ10" s="54"/>
      <c r="AR10" s="54"/>
      <c r="AS10" s="54"/>
      <c r="AT10" s="55"/>
    </row>
    <row r="11" spans="1:46" s="7" customFormat="1" ht="18" customHeight="1" hidden="1">
      <c r="A11" s="354" t="s">
        <v>18</v>
      </c>
      <c r="B11" s="173"/>
      <c r="C11" s="89"/>
      <c r="D11" s="300"/>
      <c r="E11" s="173"/>
      <c r="F11" s="89"/>
      <c r="G11" s="300"/>
      <c r="H11" s="620"/>
      <c r="I11" s="624"/>
      <c r="J11" s="625"/>
      <c r="K11" s="173"/>
      <c r="L11" s="89"/>
      <c r="M11" s="300"/>
      <c r="N11" s="173"/>
      <c r="O11" s="89"/>
      <c r="P11" s="300"/>
      <c r="Q11" s="173"/>
      <c r="R11" s="89"/>
      <c r="S11" s="300"/>
      <c r="T11" s="173"/>
      <c r="U11" s="89"/>
      <c r="V11" s="300"/>
      <c r="W11" s="173"/>
      <c r="X11" s="89"/>
      <c r="Y11" s="300"/>
      <c r="Z11" s="173"/>
      <c r="AA11" s="89"/>
      <c r="AB11" s="300"/>
      <c r="AC11" s="173"/>
      <c r="AD11" s="89"/>
      <c r="AE11" s="300"/>
      <c r="AF11" s="160"/>
      <c r="AG11" s="95"/>
      <c r="AH11" s="158"/>
      <c r="AI11" s="160"/>
      <c r="AJ11" s="95"/>
      <c r="AK11" s="158"/>
      <c r="AL11" s="160"/>
      <c r="AM11" s="96"/>
      <c r="AN11" s="158"/>
      <c r="AO11" s="57"/>
      <c r="AP11" s="54"/>
      <c r="AQ11" s="54"/>
      <c r="AR11" s="54"/>
      <c r="AS11" s="54"/>
      <c r="AT11" s="55"/>
    </row>
    <row r="12" spans="1:46" s="7" customFormat="1" ht="18" customHeight="1" hidden="1">
      <c r="A12" s="354" t="s">
        <v>86</v>
      </c>
      <c r="B12" s="173"/>
      <c r="C12" s="89"/>
      <c r="D12" s="300"/>
      <c r="E12" s="173"/>
      <c r="F12" s="89"/>
      <c r="G12" s="300"/>
      <c r="H12" s="620"/>
      <c r="I12" s="624"/>
      <c r="J12" s="625"/>
      <c r="K12" s="173"/>
      <c r="L12" s="89"/>
      <c r="M12" s="300"/>
      <c r="N12" s="173"/>
      <c r="O12" s="89"/>
      <c r="P12" s="300"/>
      <c r="Q12" s="173"/>
      <c r="R12" s="89"/>
      <c r="S12" s="300"/>
      <c r="T12" s="173"/>
      <c r="U12" s="89"/>
      <c r="V12" s="300"/>
      <c r="W12" s="173"/>
      <c r="X12" s="89"/>
      <c r="Y12" s="300"/>
      <c r="Z12" s="173"/>
      <c r="AA12" s="89"/>
      <c r="AB12" s="300"/>
      <c r="AC12" s="173"/>
      <c r="AD12" s="89"/>
      <c r="AE12" s="300"/>
      <c r="AF12" s="160"/>
      <c r="AG12" s="95"/>
      <c r="AH12" s="158"/>
      <c r="AI12" s="160"/>
      <c r="AJ12" s="95"/>
      <c r="AK12" s="158"/>
      <c r="AL12" s="160"/>
      <c r="AM12" s="96"/>
      <c r="AN12" s="158"/>
      <c r="AO12" s="57"/>
      <c r="AP12" s="54"/>
      <c r="AQ12" s="54"/>
      <c r="AR12" s="54"/>
      <c r="AS12" s="54"/>
      <c r="AT12" s="55"/>
    </row>
    <row r="13" spans="1:46" s="7" customFormat="1" ht="18" customHeight="1">
      <c r="A13" s="351" t="s">
        <v>130</v>
      </c>
      <c r="B13" s="629">
        <v>15</v>
      </c>
      <c r="C13" s="630">
        <v>36</v>
      </c>
      <c r="D13" s="631">
        <v>36</v>
      </c>
      <c r="E13" s="173"/>
      <c r="F13" s="89"/>
      <c r="G13" s="300"/>
      <c r="H13" s="620">
        <v>10</v>
      </c>
      <c r="I13" s="624">
        <v>36</v>
      </c>
      <c r="J13" s="625">
        <v>36</v>
      </c>
      <c r="K13" s="173"/>
      <c r="L13" s="89"/>
      <c r="M13" s="300"/>
      <c r="N13" s="173">
        <v>25</v>
      </c>
      <c r="O13" s="89">
        <v>36</v>
      </c>
      <c r="P13" s="300">
        <v>36</v>
      </c>
      <c r="Q13" s="173"/>
      <c r="R13" s="89"/>
      <c r="S13" s="300"/>
      <c r="T13" s="173"/>
      <c r="U13" s="89"/>
      <c r="V13" s="300"/>
      <c r="W13" s="173"/>
      <c r="X13" s="89"/>
      <c r="Y13" s="300"/>
      <c r="Z13" s="173"/>
      <c r="AA13" s="89"/>
      <c r="AB13" s="300"/>
      <c r="AC13" s="173"/>
      <c r="AD13" s="89"/>
      <c r="AE13" s="300"/>
      <c r="AF13" s="160"/>
      <c r="AG13" s="95"/>
      <c r="AH13" s="158"/>
      <c r="AI13" s="160"/>
      <c r="AJ13" s="95"/>
      <c r="AK13" s="158"/>
      <c r="AL13" s="160"/>
      <c r="AM13" s="96"/>
      <c r="AN13" s="158"/>
      <c r="AO13" s="57"/>
      <c r="AP13" s="54"/>
      <c r="AQ13" s="54"/>
      <c r="AR13" s="54"/>
      <c r="AS13" s="54"/>
      <c r="AT13" s="55"/>
    </row>
    <row r="14" spans="1:46" s="7" customFormat="1" ht="18" customHeight="1" hidden="1">
      <c r="A14" s="351" t="s">
        <v>20</v>
      </c>
      <c r="B14" s="629"/>
      <c r="C14" s="630"/>
      <c r="D14" s="631"/>
      <c r="E14" s="173"/>
      <c r="F14" s="89"/>
      <c r="G14" s="300"/>
      <c r="H14" s="620"/>
      <c r="I14" s="624"/>
      <c r="J14" s="625"/>
      <c r="K14" s="173"/>
      <c r="L14" s="89"/>
      <c r="M14" s="300"/>
      <c r="N14" s="173"/>
      <c r="O14" s="89"/>
      <c r="P14" s="300"/>
      <c r="Q14" s="173"/>
      <c r="R14" s="89"/>
      <c r="S14" s="300"/>
      <c r="T14" s="173"/>
      <c r="U14" s="89"/>
      <c r="V14" s="300"/>
      <c r="W14" s="173"/>
      <c r="X14" s="89"/>
      <c r="Y14" s="300"/>
      <c r="Z14" s="173"/>
      <c r="AA14" s="89"/>
      <c r="AB14" s="300"/>
      <c r="AC14" s="173"/>
      <c r="AD14" s="89"/>
      <c r="AE14" s="300"/>
      <c r="AF14" s="160"/>
      <c r="AG14" s="95"/>
      <c r="AH14" s="158"/>
      <c r="AI14" s="160"/>
      <c r="AJ14" s="95"/>
      <c r="AK14" s="158"/>
      <c r="AL14" s="160"/>
      <c r="AM14" s="96"/>
      <c r="AN14" s="158"/>
      <c r="AO14" s="57"/>
      <c r="AP14" s="54"/>
      <c r="AQ14" s="54"/>
      <c r="AR14" s="54"/>
      <c r="AS14" s="54"/>
      <c r="AT14" s="55"/>
    </row>
    <row r="15" spans="1:46" s="7" customFormat="1" ht="18" customHeight="1" hidden="1">
      <c r="A15" s="351" t="s">
        <v>21</v>
      </c>
      <c r="B15" s="629"/>
      <c r="C15" s="630"/>
      <c r="D15" s="631"/>
      <c r="E15" s="173"/>
      <c r="F15" s="89"/>
      <c r="G15" s="300"/>
      <c r="H15" s="620"/>
      <c r="I15" s="624"/>
      <c r="J15" s="625"/>
      <c r="K15" s="173"/>
      <c r="L15" s="89"/>
      <c r="M15" s="300"/>
      <c r="N15" s="173"/>
      <c r="O15" s="89"/>
      <c r="P15" s="300"/>
      <c r="Q15" s="173"/>
      <c r="R15" s="89"/>
      <c r="S15" s="300"/>
      <c r="T15" s="173"/>
      <c r="U15" s="89"/>
      <c r="V15" s="300"/>
      <c r="W15" s="173"/>
      <c r="X15" s="89"/>
      <c r="Y15" s="300"/>
      <c r="Z15" s="173"/>
      <c r="AA15" s="89"/>
      <c r="AB15" s="300"/>
      <c r="AC15" s="173"/>
      <c r="AD15" s="89"/>
      <c r="AE15" s="300"/>
      <c r="AF15" s="160"/>
      <c r="AG15" s="95"/>
      <c r="AH15" s="158"/>
      <c r="AI15" s="160"/>
      <c r="AJ15" s="95"/>
      <c r="AK15" s="158"/>
      <c r="AL15" s="160"/>
      <c r="AM15" s="96"/>
      <c r="AN15" s="158"/>
      <c r="AO15" s="57"/>
      <c r="AP15" s="54"/>
      <c r="AQ15" s="54"/>
      <c r="AR15" s="54"/>
      <c r="AS15" s="54"/>
      <c r="AT15" s="55"/>
    </row>
    <row r="16" spans="1:46" s="7" customFormat="1" ht="18" customHeight="1" thickBot="1">
      <c r="A16" s="351" t="s">
        <v>131</v>
      </c>
      <c r="B16" s="629">
        <v>10</v>
      </c>
      <c r="C16" s="630"/>
      <c r="D16" s="631"/>
      <c r="E16" s="550"/>
      <c r="F16" s="551"/>
      <c r="G16" s="552"/>
      <c r="H16" s="626">
        <v>5</v>
      </c>
      <c r="I16" s="627"/>
      <c r="J16" s="628"/>
      <c r="K16" s="550">
        <v>15</v>
      </c>
      <c r="L16" s="551">
        <v>36</v>
      </c>
      <c r="M16" s="552">
        <v>36</v>
      </c>
      <c r="N16" s="550"/>
      <c r="O16" s="551"/>
      <c r="P16" s="552"/>
      <c r="Q16" s="550"/>
      <c r="R16" s="551"/>
      <c r="S16" s="552"/>
      <c r="T16" s="550"/>
      <c r="U16" s="551"/>
      <c r="V16" s="552"/>
      <c r="W16" s="550"/>
      <c r="X16" s="551"/>
      <c r="Y16" s="552"/>
      <c r="Z16" s="550"/>
      <c r="AA16" s="551"/>
      <c r="AB16" s="552"/>
      <c r="AC16" s="550"/>
      <c r="AD16" s="551"/>
      <c r="AE16" s="552"/>
      <c r="AF16" s="566"/>
      <c r="AG16" s="567"/>
      <c r="AH16" s="568"/>
      <c r="AI16" s="566"/>
      <c r="AJ16" s="567"/>
      <c r="AK16" s="568"/>
      <c r="AL16" s="566"/>
      <c r="AM16" s="572"/>
      <c r="AN16" s="568"/>
      <c r="AO16" s="57"/>
      <c r="AP16" s="54"/>
      <c r="AQ16" s="54"/>
      <c r="AR16" s="54"/>
      <c r="AS16" s="54"/>
      <c r="AT16" s="55"/>
    </row>
    <row r="17" spans="1:46" s="7" customFormat="1" ht="18" customHeight="1" hidden="1">
      <c r="A17" s="351" t="s">
        <v>23</v>
      </c>
      <c r="B17" s="550"/>
      <c r="C17" s="551"/>
      <c r="D17" s="552"/>
      <c r="E17" s="573"/>
      <c r="F17" s="574"/>
      <c r="G17" s="575"/>
      <c r="H17" s="573"/>
      <c r="I17" s="574"/>
      <c r="J17" s="575"/>
      <c r="K17" s="573"/>
      <c r="L17" s="574"/>
      <c r="M17" s="575"/>
      <c r="N17" s="573"/>
      <c r="O17" s="574"/>
      <c r="P17" s="575"/>
      <c r="Q17" s="573"/>
      <c r="R17" s="574"/>
      <c r="S17" s="575"/>
      <c r="T17" s="573"/>
      <c r="U17" s="574"/>
      <c r="V17" s="575"/>
      <c r="W17" s="573"/>
      <c r="X17" s="574"/>
      <c r="Y17" s="575"/>
      <c r="Z17" s="573"/>
      <c r="AA17" s="574"/>
      <c r="AB17" s="575"/>
      <c r="AC17" s="573"/>
      <c r="AD17" s="574"/>
      <c r="AE17" s="575"/>
      <c r="AF17" s="576"/>
      <c r="AG17" s="577"/>
      <c r="AH17" s="578"/>
      <c r="AI17" s="576"/>
      <c r="AJ17" s="577"/>
      <c r="AK17" s="578"/>
      <c r="AL17" s="576"/>
      <c r="AM17" s="579"/>
      <c r="AN17" s="578"/>
      <c r="AO17" s="57"/>
      <c r="AP17" s="54"/>
      <c r="AQ17" s="54"/>
      <c r="AR17" s="54"/>
      <c r="AS17" s="54"/>
      <c r="AT17" s="55"/>
    </row>
    <row r="18" spans="1:46" s="7" customFormat="1" ht="18" customHeight="1" hidden="1" thickBot="1">
      <c r="A18" s="352" t="s">
        <v>24</v>
      </c>
      <c r="B18" s="553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62"/>
      <c r="AG18" s="562"/>
      <c r="AH18" s="562"/>
      <c r="AI18" s="562"/>
      <c r="AJ18" s="562"/>
      <c r="AK18" s="562"/>
      <c r="AL18" s="562"/>
      <c r="AM18" s="570"/>
      <c r="AN18" s="562"/>
      <c r="AO18" s="57"/>
      <c r="AP18" s="54"/>
      <c r="AQ18" s="54"/>
      <c r="AR18" s="54"/>
      <c r="AS18" s="54"/>
      <c r="AT18" s="55"/>
    </row>
    <row r="19" spans="1:46" s="151" customFormat="1" ht="18" customHeight="1" thickBot="1">
      <c r="A19" s="420" t="s">
        <v>25</v>
      </c>
      <c r="B19" s="549">
        <f>SUM(B6:B18)</f>
        <v>48</v>
      </c>
      <c r="C19" s="410">
        <f aca="true" t="shared" si="0" ref="C19:AN19">SUM(C6:C18)</f>
        <v>72</v>
      </c>
      <c r="D19" s="412">
        <f t="shared" si="0"/>
        <v>72</v>
      </c>
      <c r="E19" s="549">
        <f>SUM(E6:E18)</f>
        <v>0</v>
      </c>
      <c r="F19" s="410">
        <f>SUM(F6:F18)</f>
        <v>0</v>
      </c>
      <c r="G19" s="412">
        <f>SUM(G6:G18)</f>
        <v>0</v>
      </c>
      <c r="H19" s="674">
        <f t="shared" si="0"/>
        <v>19</v>
      </c>
      <c r="I19" s="410">
        <f t="shared" si="0"/>
        <v>36</v>
      </c>
      <c r="J19" s="412">
        <f t="shared" si="0"/>
        <v>36</v>
      </c>
      <c r="K19" s="549">
        <f t="shared" si="0"/>
        <v>15</v>
      </c>
      <c r="L19" s="410">
        <f t="shared" si="0"/>
        <v>36</v>
      </c>
      <c r="M19" s="412">
        <f t="shared" si="0"/>
        <v>36</v>
      </c>
      <c r="N19" s="549">
        <f t="shared" si="0"/>
        <v>35</v>
      </c>
      <c r="O19" s="410">
        <f t="shared" si="0"/>
        <v>72</v>
      </c>
      <c r="P19" s="412">
        <f t="shared" si="0"/>
        <v>72</v>
      </c>
      <c r="Q19" s="549">
        <f>SUM(Q6:Q18)</f>
        <v>17</v>
      </c>
      <c r="R19" s="410">
        <f>SUM(R6:R18)</f>
        <v>36</v>
      </c>
      <c r="S19" s="412">
        <f>SUM(S6:S18)</f>
        <v>36</v>
      </c>
      <c r="T19" s="549">
        <f t="shared" si="0"/>
        <v>0</v>
      </c>
      <c r="U19" s="410">
        <f t="shared" si="0"/>
        <v>0</v>
      </c>
      <c r="V19" s="412">
        <f t="shared" si="0"/>
        <v>0</v>
      </c>
      <c r="W19" s="549">
        <f aca="true" t="shared" si="1" ref="W19:AB19">SUM(W6:W18)</f>
        <v>0</v>
      </c>
      <c r="X19" s="410">
        <f t="shared" si="1"/>
        <v>0</v>
      </c>
      <c r="Y19" s="412">
        <f t="shared" si="1"/>
        <v>0</v>
      </c>
      <c r="Z19" s="549">
        <f t="shared" si="1"/>
        <v>0</v>
      </c>
      <c r="AA19" s="410">
        <f t="shared" si="1"/>
        <v>0</v>
      </c>
      <c r="AB19" s="412">
        <f t="shared" si="1"/>
        <v>0</v>
      </c>
      <c r="AC19" s="549">
        <f t="shared" si="0"/>
        <v>0</v>
      </c>
      <c r="AD19" s="410">
        <f t="shared" si="0"/>
        <v>0</v>
      </c>
      <c r="AE19" s="412">
        <f t="shared" si="0"/>
        <v>0</v>
      </c>
      <c r="AF19" s="549">
        <f t="shared" si="0"/>
        <v>0</v>
      </c>
      <c r="AG19" s="410">
        <f t="shared" si="0"/>
        <v>0</v>
      </c>
      <c r="AH19" s="412">
        <f t="shared" si="0"/>
        <v>0</v>
      </c>
      <c r="AI19" s="549">
        <f t="shared" si="0"/>
        <v>0</v>
      </c>
      <c r="AJ19" s="410">
        <f t="shared" si="0"/>
        <v>0</v>
      </c>
      <c r="AK19" s="412">
        <f t="shared" si="0"/>
        <v>0</v>
      </c>
      <c r="AL19" s="549">
        <f t="shared" si="0"/>
        <v>0</v>
      </c>
      <c r="AM19" s="410">
        <f t="shared" si="0"/>
        <v>0</v>
      </c>
      <c r="AN19" s="412">
        <f t="shared" si="0"/>
        <v>0</v>
      </c>
      <c r="AO19" s="84"/>
      <c r="AP19" s="84"/>
      <c r="AQ19" s="84"/>
      <c r="AR19" s="84"/>
      <c r="AS19" s="84"/>
      <c r="AT19" s="84"/>
    </row>
    <row r="20" spans="1:46" s="7" customFormat="1" ht="18" customHeight="1" hidden="1">
      <c r="A20" s="505" t="s">
        <v>14</v>
      </c>
      <c r="B20" s="555"/>
      <c r="C20" s="556"/>
      <c r="D20" s="557"/>
      <c r="E20" s="555"/>
      <c r="F20" s="556"/>
      <c r="G20" s="557"/>
      <c r="H20" s="555"/>
      <c r="I20" s="556"/>
      <c r="J20" s="557"/>
      <c r="K20" s="555"/>
      <c r="L20" s="556"/>
      <c r="M20" s="557"/>
      <c r="N20" s="555"/>
      <c r="O20" s="556"/>
      <c r="P20" s="557"/>
      <c r="Q20" s="555"/>
      <c r="R20" s="556"/>
      <c r="S20" s="557"/>
      <c r="T20" s="555"/>
      <c r="U20" s="556"/>
      <c r="V20" s="557"/>
      <c r="W20" s="555"/>
      <c r="X20" s="556"/>
      <c r="Y20" s="557"/>
      <c r="Z20" s="555"/>
      <c r="AA20" s="556"/>
      <c r="AB20" s="557"/>
      <c r="AC20" s="555"/>
      <c r="AD20" s="556"/>
      <c r="AE20" s="557"/>
      <c r="AF20" s="563"/>
      <c r="AG20" s="564"/>
      <c r="AH20" s="565"/>
      <c r="AI20" s="563"/>
      <c r="AJ20" s="564"/>
      <c r="AK20" s="565"/>
      <c r="AL20" s="563"/>
      <c r="AM20" s="571"/>
      <c r="AN20" s="565"/>
      <c r="AO20" s="57"/>
      <c r="AP20" s="54"/>
      <c r="AQ20" s="54"/>
      <c r="AR20" s="54"/>
      <c r="AS20" s="54"/>
      <c r="AT20" s="55"/>
    </row>
    <row r="21" spans="1:46" s="7" customFormat="1" ht="18" customHeight="1">
      <c r="A21" s="354" t="s">
        <v>132</v>
      </c>
      <c r="B21" s="620">
        <v>3</v>
      </c>
      <c r="C21" s="624"/>
      <c r="D21" s="625"/>
      <c r="E21" s="173"/>
      <c r="F21" s="89"/>
      <c r="G21" s="300"/>
      <c r="H21" s="620">
        <v>12</v>
      </c>
      <c r="I21" s="624"/>
      <c r="J21" s="625"/>
      <c r="K21" s="173"/>
      <c r="L21" s="89"/>
      <c r="M21" s="300"/>
      <c r="N21" s="173"/>
      <c r="O21" s="89"/>
      <c r="P21" s="300"/>
      <c r="Q21" s="173"/>
      <c r="R21" s="89"/>
      <c r="S21" s="300"/>
      <c r="T21" s="173"/>
      <c r="U21" s="89"/>
      <c r="V21" s="300"/>
      <c r="W21" s="173"/>
      <c r="X21" s="89"/>
      <c r="Y21" s="300"/>
      <c r="Z21" s="173"/>
      <c r="AA21" s="89"/>
      <c r="AB21" s="300"/>
      <c r="AC21" s="173">
        <v>15</v>
      </c>
      <c r="AD21" s="89">
        <v>72</v>
      </c>
      <c r="AE21" s="300">
        <v>72</v>
      </c>
      <c r="AF21" s="160">
        <v>15</v>
      </c>
      <c r="AG21" s="95">
        <v>36</v>
      </c>
      <c r="AH21" s="158">
        <v>36</v>
      </c>
      <c r="AI21" s="160">
        <v>15</v>
      </c>
      <c r="AJ21" s="95">
        <v>36</v>
      </c>
      <c r="AK21" s="158">
        <v>36</v>
      </c>
      <c r="AL21" s="160"/>
      <c r="AM21" s="96"/>
      <c r="AN21" s="158"/>
      <c r="AO21" s="57"/>
      <c r="AP21" s="54"/>
      <c r="AQ21" s="54"/>
      <c r="AR21" s="54"/>
      <c r="AS21" s="54"/>
      <c r="AT21" s="55"/>
    </row>
    <row r="22" spans="1:46" s="7" customFormat="1" ht="18" customHeight="1" hidden="1">
      <c r="A22" s="351" t="s">
        <v>27</v>
      </c>
      <c r="B22" s="620"/>
      <c r="C22" s="624"/>
      <c r="D22" s="625"/>
      <c r="E22" s="173"/>
      <c r="F22" s="89"/>
      <c r="G22" s="300"/>
      <c r="H22" s="620"/>
      <c r="I22" s="624"/>
      <c r="J22" s="625"/>
      <c r="K22" s="173"/>
      <c r="L22" s="89"/>
      <c r="M22" s="300"/>
      <c r="N22" s="173"/>
      <c r="O22" s="89"/>
      <c r="P22" s="300"/>
      <c r="Q22" s="173"/>
      <c r="R22" s="89"/>
      <c r="S22" s="300"/>
      <c r="T22" s="173"/>
      <c r="U22" s="89"/>
      <c r="V22" s="300"/>
      <c r="W22" s="173"/>
      <c r="X22" s="89"/>
      <c r="Y22" s="300"/>
      <c r="Z22" s="173"/>
      <c r="AA22" s="89"/>
      <c r="AB22" s="300"/>
      <c r="AC22" s="173"/>
      <c r="AD22" s="89"/>
      <c r="AE22" s="300"/>
      <c r="AF22" s="160"/>
      <c r="AG22" s="95"/>
      <c r="AH22" s="158"/>
      <c r="AI22" s="160"/>
      <c r="AJ22" s="95"/>
      <c r="AK22" s="158"/>
      <c r="AL22" s="160"/>
      <c r="AM22" s="96"/>
      <c r="AN22" s="158"/>
      <c r="AO22" s="57"/>
      <c r="AP22" s="54"/>
      <c r="AQ22" s="54"/>
      <c r="AR22" s="54"/>
      <c r="AS22" s="54"/>
      <c r="AT22" s="55"/>
    </row>
    <row r="23" spans="1:46" s="7" customFormat="1" ht="18" customHeight="1" hidden="1">
      <c r="A23" s="351" t="s">
        <v>28</v>
      </c>
      <c r="B23" s="620"/>
      <c r="C23" s="624"/>
      <c r="D23" s="625"/>
      <c r="E23" s="173"/>
      <c r="F23" s="89"/>
      <c r="G23" s="300"/>
      <c r="H23" s="620"/>
      <c r="I23" s="624"/>
      <c r="J23" s="625"/>
      <c r="K23" s="173"/>
      <c r="L23" s="89"/>
      <c r="M23" s="300"/>
      <c r="N23" s="173"/>
      <c r="O23" s="89"/>
      <c r="P23" s="300"/>
      <c r="Q23" s="173"/>
      <c r="R23" s="89"/>
      <c r="S23" s="300"/>
      <c r="T23" s="173"/>
      <c r="U23" s="89"/>
      <c r="V23" s="300"/>
      <c r="W23" s="173"/>
      <c r="X23" s="89"/>
      <c r="Y23" s="300"/>
      <c r="Z23" s="173"/>
      <c r="AA23" s="89"/>
      <c r="AB23" s="300"/>
      <c r="AC23" s="173"/>
      <c r="AD23" s="89"/>
      <c r="AE23" s="300"/>
      <c r="AF23" s="160"/>
      <c r="AG23" s="95"/>
      <c r="AH23" s="158"/>
      <c r="AI23" s="160"/>
      <c r="AJ23" s="95"/>
      <c r="AK23" s="158"/>
      <c r="AL23" s="160"/>
      <c r="AM23" s="96"/>
      <c r="AN23" s="158"/>
      <c r="AO23" s="57"/>
      <c r="AP23" s="54"/>
      <c r="AQ23" s="54"/>
      <c r="AR23" s="54"/>
      <c r="AS23" s="54"/>
      <c r="AT23" s="55"/>
    </row>
    <row r="24" spans="1:46" s="7" customFormat="1" ht="18" customHeight="1">
      <c r="A24" s="351" t="s">
        <v>133</v>
      </c>
      <c r="B24" s="620">
        <v>15</v>
      </c>
      <c r="C24" s="624">
        <v>36</v>
      </c>
      <c r="D24" s="625">
        <v>36</v>
      </c>
      <c r="E24" s="173"/>
      <c r="F24" s="89"/>
      <c r="G24" s="300"/>
      <c r="H24" s="620">
        <v>13</v>
      </c>
      <c r="I24" s="624">
        <v>36</v>
      </c>
      <c r="J24" s="625">
        <v>36</v>
      </c>
      <c r="K24" s="173"/>
      <c r="L24" s="89"/>
      <c r="M24" s="300"/>
      <c r="N24" s="173"/>
      <c r="O24" s="89"/>
      <c r="P24" s="300"/>
      <c r="Q24" s="173"/>
      <c r="R24" s="89"/>
      <c r="S24" s="300"/>
      <c r="T24" s="173"/>
      <c r="U24" s="89"/>
      <c r="V24" s="300"/>
      <c r="W24" s="173"/>
      <c r="X24" s="89"/>
      <c r="Y24" s="300"/>
      <c r="Z24" s="173"/>
      <c r="AA24" s="89"/>
      <c r="AB24" s="300"/>
      <c r="AC24" s="173">
        <v>28</v>
      </c>
      <c r="AD24" s="89">
        <v>72</v>
      </c>
      <c r="AE24" s="300">
        <v>72</v>
      </c>
      <c r="AF24" s="160">
        <v>28</v>
      </c>
      <c r="AG24" s="95">
        <v>36</v>
      </c>
      <c r="AH24" s="158">
        <v>36</v>
      </c>
      <c r="AI24" s="160">
        <v>28</v>
      </c>
      <c r="AJ24" s="95">
        <v>36</v>
      </c>
      <c r="AK24" s="158">
        <v>36</v>
      </c>
      <c r="AL24" s="160"/>
      <c r="AM24" s="96"/>
      <c r="AN24" s="158"/>
      <c r="AO24" s="57"/>
      <c r="AP24" s="54"/>
      <c r="AQ24" s="54"/>
      <c r="AR24" s="54"/>
      <c r="AS24" s="54"/>
      <c r="AT24" s="55"/>
    </row>
    <row r="25" spans="1:46" s="7" customFormat="1" ht="18" customHeight="1" hidden="1">
      <c r="A25" s="351" t="s">
        <v>30</v>
      </c>
      <c r="B25" s="173"/>
      <c r="C25" s="89"/>
      <c r="D25" s="300"/>
      <c r="E25" s="173"/>
      <c r="F25" s="89"/>
      <c r="G25" s="300"/>
      <c r="H25" s="173"/>
      <c r="I25" s="89"/>
      <c r="J25" s="300"/>
      <c r="K25" s="173"/>
      <c r="L25" s="89"/>
      <c r="M25" s="300"/>
      <c r="N25" s="173"/>
      <c r="O25" s="89"/>
      <c r="P25" s="300"/>
      <c r="Q25" s="173"/>
      <c r="R25" s="89"/>
      <c r="S25" s="300"/>
      <c r="T25" s="173"/>
      <c r="U25" s="89"/>
      <c r="V25" s="300"/>
      <c r="W25" s="173"/>
      <c r="X25" s="89"/>
      <c r="Y25" s="300"/>
      <c r="Z25" s="173"/>
      <c r="AA25" s="89"/>
      <c r="AB25" s="300"/>
      <c r="AC25" s="173"/>
      <c r="AD25" s="89"/>
      <c r="AE25" s="300"/>
      <c r="AF25" s="160"/>
      <c r="AG25" s="95"/>
      <c r="AH25" s="158"/>
      <c r="AI25" s="160"/>
      <c r="AJ25" s="95"/>
      <c r="AK25" s="158"/>
      <c r="AL25" s="160"/>
      <c r="AM25" s="96"/>
      <c r="AN25" s="158"/>
      <c r="AO25" s="57"/>
      <c r="AP25" s="54"/>
      <c r="AQ25" s="54"/>
      <c r="AR25" s="54"/>
      <c r="AS25" s="54"/>
      <c r="AT25" s="55"/>
    </row>
    <row r="26" spans="1:46" s="7" customFormat="1" ht="18" customHeight="1" hidden="1">
      <c r="A26" s="351" t="s">
        <v>31</v>
      </c>
      <c r="B26" s="173"/>
      <c r="C26" s="89"/>
      <c r="D26" s="300"/>
      <c r="E26" s="173"/>
      <c r="F26" s="89"/>
      <c r="G26" s="300"/>
      <c r="H26" s="173"/>
      <c r="I26" s="89"/>
      <c r="J26" s="300"/>
      <c r="K26" s="173"/>
      <c r="L26" s="89"/>
      <c r="M26" s="300"/>
      <c r="N26" s="173"/>
      <c r="O26" s="89"/>
      <c r="P26" s="300"/>
      <c r="Q26" s="173"/>
      <c r="R26" s="89"/>
      <c r="S26" s="300"/>
      <c r="T26" s="173"/>
      <c r="U26" s="89"/>
      <c r="V26" s="300"/>
      <c r="W26" s="173"/>
      <c r="X26" s="89"/>
      <c r="Y26" s="300"/>
      <c r="Z26" s="173"/>
      <c r="AA26" s="89"/>
      <c r="AB26" s="300"/>
      <c r="AC26" s="173"/>
      <c r="AD26" s="89"/>
      <c r="AE26" s="300"/>
      <c r="AF26" s="160"/>
      <c r="AG26" s="95"/>
      <c r="AH26" s="158"/>
      <c r="AI26" s="160"/>
      <c r="AJ26" s="95"/>
      <c r="AK26" s="158"/>
      <c r="AL26" s="160"/>
      <c r="AM26" s="96"/>
      <c r="AN26" s="158"/>
      <c r="AO26" s="57"/>
      <c r="AP26" s="54"/>
      <c r="AQ26" s="54"/>
      <c r="AR26" s="54"/>
      <c r="AS26" s="54"/>
      <c r="AT26" s="55"/>
    </row>
    <row r="27" spans="1:46" s="7" customFormat="1" ht="18" customHeight="1">
      <c r="A27" s="351" t="s">
        <v>134</v>
      </c>
      <c r="B27" s="629">
        <v>12</v>
      </c>
      <c r="C27" s="630"/>
      <c r="D27" s="631"/>
      <c r="E27" s="173"/>
      <c r="F27" s="89"/>
      <c r="G27" s="300"/>
      <c r="H27" s="629">
        <v>11</v>
      </c>
      <c r="I27" s="630"/>
      <c r="J27" s="631"/>
      <c r="K27" s="173"/>
      <c r="L27" s="89"/>
      <c r="M27" s="300"/>
      <c r="N27" s="173"/>
      <c r="O27" s="89"/>
      <c r="P27" s="300"/>
      <c r="Q27" s="173"/>
      <c r="R27" s="89"/>
      <c r="S27" s="300"/>
      <c r="T27" s="173"/>
      <c r="U27" s="89"/>
      <c r="V27" s="300"/>
      <c r="W27" s="173"/>
      <c r="X27" s="89"/>
      <c r="Y27" s="300"/>
      <c r="Z27" s="173"/>
      <c r="AA27" s="89"/>
      <c r="AB27" s="300"/>
      <c r="AC27" s="173">
        <v>23</v>
      </c>
      <c r="AD27" s="89">
        <v>72</v>
      </c>
      <c r="AE27" s="300">
        <v>72</v>
      </c>
      <c r="AF27" s="160">
        <v>23</v>
      </c>
      <c r="AG27" s="95">
        <v>36</v>
      </c>
      <c r="AH27" s="158">
        <v>36</v>
      </c>
      <c r="AI27" s="160">
        <v>23</v>
      </c>
      <c r="AJ27" s="95">
        <v>36</v>
      </c>
      <c r="AK27" s="158">
        <v>36</v>
      </c>
      <c r="AL27" s="160"/>
      <c r="AM27" s="96"/>
      <c r="AN27" s="158"/>
      <c r="AO27" s="57"/>
      <c r="AP27" s="54"/>
      <c r="AQ27" s="54"/>
      <c r="AR27" s="54"/>
      <c r="AS27" s="54"/>
      <c r="AT27" s="55"/>
    </row>
    <row r="28" spans="1:46" s="7" customFormat="1" ht="18" customHeight="1" hidden="1">
      <c r="A28" s="351" t="s">
        <v>33</v>
      </c>
      <c r="B28" s="629"/>
      <c r="C28" s="630"/>
      <c r="D28" s="631"/>
      <c r="E28" s="173"/>
      <c r="F28" s="89"/>
      <c r="G28" s="300"/>
      <c r="H28" s="629"/>
      <c r="I28" s="630"/>
      <c r="J28" s="631"/>
      <c r="K28" s="173"/>
      <c r="L28" s="89"/>
      <c r="M28" s="300"/>
      <c r="N28" s="173"/>
      <c r="O28" s="89"/>
      <c r="P28" s="300"/>
      <c r="Q28" s="173"/>
      <c r="R28" s="89"/>
      <c r="S28" s="300"/>
      <c r="T28" s="173"/>
      <c r="U28" s="89"/>
      <c r="V28" s="300"/>
      <c r="W28" s="173"/>
      <c r="X28" s="89"/>
      <c r="Y28" s="300"/>
      <c r="Z28" s="173"/>
      <c r="AA28" s="89"/>
      <c r="AB28" s="300"/>
      <c r="AC28" s="173"/>
      <c r="AD28" s="89"/>
      <c r="AE28" s="300"/>
      <c r="AF28" s="160"/>
      <c r="AG28" s="95"/>
      <c r="AH28" s="158"/>
      <c r="AI28" s="160"/>
      <c r="AJ28" s="95"/>
      <c r="AK28" s="158"/>
      <c r="AL28" s="160"/>
      <c r="AM28" s="96"/>
      <c r="AN28" s="158"/>
      <c r="AO28" s="57"/>
      <c r="AP28" s="54"/>
      <c r="AQ28" s="54"/>
      <c r="AR28" s="54"/>
      <c r="AS28" s="54"/>
      <c r="AT28" s="55"/>
    </row>
    <row r="29" spans="1:46" s="7" customFormat="1" ht="18" customHeight="1" hidden="1">
      <c r="A29" s="351" t="s">
        <v>78</v>
      </c>
      <c r="B29" s="629"/>
      <c r="C29" s="630"/>
      <c r="D29" s="631"/>
      <c r="E29" s="173"/>
      <c r="F29" s="89"/>
      <c r="G29" s="300"/>
      <c r="H29" s="629"/>
      <c r="I29" s="630"/>
      <c r="J29" s="631"/>
      <c r="K29" s="173"/>
      <c r="L29" s="89"/>
      <c r="M29" s="300"/>
      <c r="N29" s="173"/>
      <c r="O29" s="89"/>
      <c r="P29" s="300"/>
      <c r="Q29" s="173"/>
      <c r="R29" s="89"/>
      <c r="S29" s="300"/>
      <c r="T29" s="173"/>
      <c r="U29" s="89"/>
      <c r="V29" s="300"/>
      <c r="W29" s="173"/>
      <c r="X29" s="89"/>
      <c r="Y29" s="300"/>
      <c r="Z29" s="173"/>
      <c r="AA29" s="89"/>
      <c r="AB29" s="300"/>
      <c r="AC29" s="173"/>
      <c r="AD29" s="89"/>
      <c r="AE29" s="300"/>
      <c r="AF29" s="160"/>
      <c r="AG29" s="95"/>
      <c r="AH29" s="158"/>
      <c r="AI29" s="160"/>
      <c r="AJ29" s="95"/>
      <c r="AK29" s="158"/>
      <c r="AL29" s="160"/>
      <c r="AM29" s="96"/>
      <c r="AN29" s="158"/>
      <c r="AO29" s="57"/>
      <c r="AP29" s="54"/>
      <c r="AQ29" s="54"/>
      <c r="AR29" s="54"/>
      <c r="AS29" s="54"/>
      <c r="AT29" s="55"/>
    </row>
    <row r="30" spans="1:46" s="7" customFormat="1" ht="18" customHeight="1" thickBot="1">
      <c r="A30" s="351" t="s">
        <v>135</v>
      </c>
      <c r="B30" s="629">
        <v>15</v>
      </c>
      <c r="C30" s="630">
        <v>34</v>
      </c>
      <c r="D30" s="631">
        <v>34</v>
      </c>
      <c r="E30" s="173"/>
      <c r="F30" s="89"/>
      <c r="G30" s="300"/>
      <c r="H30" s="629">
        <v>1</v>
      </c>
      <c r="I30" s="630">
        <v>34</v>
      </c>
      <c r="J30" s="631">
        <v>34</v>
      </c>
      <c r="K30" s="173"/>
      <c r="L30" s="89"/>
      <c r="M30" s="300"/>
      <c r="N30" s="173"/>
      <c r="O30" s="89"/>
      <c r="P30" s="300"/>
      <c r="Q30" s="173"/>
      <c r="R30" s="89"/>
      <c r="S30" s="300"/>
      <c r="T30" s="173"/>
      <c r="U30" s="89"/>
      <c r="V30" s="300"/>
      <c r="W30" s="173"/>
      <c r="X30" s="89"/>
      <c r="Y30" s="300"/>
      <c r="Z30" s="173"/>
      <c r="AA30" s="89"/>
      <c r="AB30" s="300"/>
      <c r="AC30" s="173">
        <v>16</v>
      </c>
      <c r="AD30" s="89">
        <v>68</v>
      </c>
      <c r="AE30" s="300">
        <v>68</v>
      </c>
      <c r="AF30" s="160">
        <v>16</v>
      </c>
      <c r="AG30" s="95">
        <v>34</v>
      </c>
      <c r="AH30" s="158">
        <v>34</v>
      </c>
      <c r="AI30" s="160">
        <v>16</v>
      </c>
      <c r="AJ30" s="95">
        <v>34</v>
      </c>
      <c r="AK30" s="158">
        <v>34</v>
      </c>
      <c r="AL30" s="160"/>
      <c r="AM30" s="96"/>
      <c r="AN30" s="158"/>
      <c r="AO30" s="57"/>
      <c r="AP30" s="54"/>
      <c r="AQ30" s="54"/>
      <c r="AR30" s="54"/>
      <c r="AS30" s="54"/>
      <c r="AT30" s="55"/>
    </row>
    <row r="31" spans="1:46" s="7" customFormat="1" ht="18" customHeight="1" hidden="1" thickBot="1">
      <c r="A31" s="351" t="s">
        <v>35</v>
      </c>
      <c r="B31" s="550"/>
      <c r="C31" s="551"/>
      <c r="D31" s="552"/>
      <c r="E31" s="550"/>
      <c r="F31" s="551"/>
      <c r="G31" s="552"/>
      <c r="H31" s="550"/>
      <c r="I31" s="551"/>
      <c r="J31" s="552"/>
      <c r="K31" s="550"/>
      <c r="L31" s="551"/>
      <c r="M31" s="552"/>
      <c r="N31" s="550"/>
      <c r="O31" s="551"/>
      <c r="P31" s="552"/>
      <c r="Q31" s="550"/>
      <c r="R31" s="551"/>
      <c r="S31" s="552"/>
      <c r="T31" s="550"/>
      <c r="U31" s="551"/>
      <c r="V31" s="552"/>
      <c r="W31" s="550"/>
      <c r="X31" s="551"/>
      <c r="Y31" s="552"/>
      <c r="Z31" s="550"/>
      <c r="AA31" s="551"/>
      <c r="AB31" s="552"/>
      <c r="AC31" s="550"/>
      <c r="AD31" s="551"/>
      <c r="AE31" s="552"/>
      <c r="AF31" s="566"/>
      <c r="AG31" s="567"/>
      <c r="AH31" s="568"/>
      <c r="AI31" s="566"/>
      <c r="AJ31" s="567"/>
      <c r="AK31" s="568"/>
      <c r="AL31" s="566"/>
      <c r="AM31" s="572"/>
      <c r="AN31" s="568"/>
      <c r="AO31" s="57"/>
      <c r="AP31" s="54"/>
      <c r="AQ31" s="54"/>
      <c r="AR31" s="54"/>
      <c r="AS31" s="54"/>
      <c r="AT31" s="55"/>
    </row>
    <row r="32" spans="1:46" s="7" customFormat="1" ht="18" customHeight="1" hidden="1" thickBot="1">
      <c r="A32" s="352" t="s">
        <v>87</v>
      </c>
      <c r="B32" s="573"/>
      <c r="C32" s="574"/>
      <c r="D32" s="575"/>
      <c r="E32" s="573"/>
      <c r="F32" s="574"/>
      <c r="G32" s="575"/>
      <c r="H32" s="573"/>
      <c r="I32" s="574"/>
      <c r="J32" s="575"/>
      <c r="K32" s="573"/>
      <c r="L32" s="574"/>
      <c r="M32" s="575"/>
      <c r="N32" s="573"/>
      <c r="O32" s="574"/>
      <c r="P32" s="575"/>
      <c r="Q32" s="573"/>
      <c r="R32" s="574"/>
      <c r="S32" s="575"/>
      <c r="T32" s="573"/>
      <c r="U32" s="574"/>
      <c r="V32" s="575"/>
      <c r="W32" s="573"/>
      <c r="X32" s="574"/>
      <c r="Y32" s="575"/>
      <c r="Z32" s="573"/>
      <c r="AA32" s="574"/>
      <c r="AB32" s="575"/>
      <c r="AC32" s="573"/>
      <c r="AD32" s="574"/>
      <c r="AE32" s="575"/>
      <c r="AF32" s="576"/>
      <c r="AG32" s="577"/>
      <c r="AH32" s="578"/>
      <c r="AI32" s="576"/>
      <c r="AJ32" s="577"/>
      <c r="AK32" s="578"/>
      <c r="AL32" s="576"/>
      <c r="AM32" s="579"/>
      <c r="AN32" s="578"/>
      <c r="AO32" s="57"/>
      <c r="AP32" s="54"/>
      <c r="AQ32" s="54"/>
      <c r="AR32" s="54"/>
      <c r="AS32" s="54"/>
      <c r="AT32" s="55"/>
    </row>
    <row r="33" spans="1:46" s="152" customFormat="1" ht="18" customHeight="1" thickBot="1">
      <c r="A33" s="420" t="s">
        <v>36</v>
      </c>
      <c r="B33" s="549">
        <f>SUM(B20:B32)</f>
        <v>45</v>
      </c>
      <c r="C33" s="410">
        <f aca="true" t="shared" si="2" ref="C33:AN33">SUM(C20:C32)</f>
        <v>70</v>
      </c>
      <c r="D33" s="412">
        <f t="shared" si="2"/>
        <v>70</v>
      </c>
      <c r="E33" s="549">
        <f>SUM(E20:E32)</f>
        <v>0</v>
      </c>
      <c r="F33" s="410">
        <f>SUM(F20:F32)</f>
        <v>0</v>
      </c>
      <c r="G33" s="412">
        <f>SUM(G20:G32)</f>
        <v>0</v>
      </c>
      <c r="H33" s="549">
        <f t="shared" si="2"/>
        <v>37</v>
      </c>
      <c r="I33" s="410">
        <f t="shared" si="2"/>
        <v>70</v>
      </c>
      <c r="J33" s="412">
        <f t="shared" si="2"/>
        <v>70</v>
      </c>
      <c r="K33" s="549">
        <f t="shared" si="2"/>
        <v>0</v>
      </c>
      <c r="L33" s="410">
        <f t="shared" si="2"/>
        <v>0</v>
      </c>
      <c r="M33" s="412">
        <f t="shared" si="2"/>
        <v>0</v>
      </c>
      <c r="N33" s="549">
        <f t="shared" si="2"/>
        <v>0</v>
      </c>
      <c r="O33" s="410">
        <f t="shared" si="2"/>
        <v>0</v>
      </c>
      <c r="P33" s="412">
        <f t="shared" si="2"/>
        <v>0</v>
      </c>
      <c r="Q33" s="549">
        <f>SUM(Q20:Q32)</f>
        <v>0</v>
      </c>
      <c r="R33" s="410">
        <f>SUM(R20:R32)</f>
        <v>0</v>
      </c>
      <c r="S33" s="412">
        <f>SUM(S20:S32)</f>
        <v>0</v>
      </c>
      <c r="T33" s="549">
        <f t="shared" si="2"/>
        <v>0</v>
      </c>
      <c r="U33" s="410">
        <f t="shared" si="2"/>
        <v>0</v>
      </c>
      <c r="V33" s="412">
        <f t="shared" si="2"/>
        <v>0</v>
      </c>
      <c r="W33" s="549">
        <f aca="true" t="shared" si="3" ref="W33:AB33">SUM(W20:W32)</f>
        <v>0</v>
      </c>
      <c r="X33" s="410">
        <f t="shared" si="3"/>
        <v>0</v>
      </c>
      <c r="Y33" s="412">
        <f t="shared" si="3"/>
        <v>0</v>
      </c>
      <c r="Z33" s="549">
        <f t="shared" si="3"/>
        <v>0</v>
      </c>
      <c r="AA33" s="410">
        <f t="shared" si="3"/>
        <v>0</v>
      </c>
      <c r="AB33" s="412">
        <f t="shared" si="3"/>
        <v>0</v>
      </c>
      <c r="AC33" s="549">
        <f t="shared" si="2"/>
        <v>82</v>
      </c>
      <c r="AD33" s="410">
        <f t="shared" si="2"/>
        <v>284</v>
      </c>
      <c r="AE33" s="412">
        <f t="shared" si="2"/>
        <v>284</v>
      </c>
      <c r="AF33" s="549">
        <f t="shared" si="2"/>
        <v>82</v>
      </c>
      <c r="AG33" s="410">
        <f t="shared" si="2"/>
        <v>142</v>
      </c>
      <c r="AH33" s="412">
        <f t="shared" si="2"/>
        <v>142</v>
      </c>
      <c r="AI33" s="549">
        <f t="shared" si="2"/>
        <v>82</v>
      </c>
      <c r="AJ33" s="410">
        <f t="shared" si="2"/>
        <v>142</v>
      </c>
      <c r="AK33" s="412">
        <f t="shared" si="2"/>
        <v>142</v>
      </c>
      <c r="AL33" s="549">
        <f t="shared" si="2"/>
        <v>0</v>
      </c>
      <c r="AM33" s="410">
        <f t="shared" si="2"/>
        <v>0</v>
      </c>
      <c r="AN33" s="412">
        <f t="shared" si="2"/>
        <v>0</v>
      </c>
      <c r="AO33" s="84"/>
      <c r="AP33" s="84"/>
      <c r="AQ33" s="84"/>
      <c r="AR33" s="84"/>
      <c r="AS33" s="84"/>
      <c r="AT33" s="84"/>
    </row>
    <row r="34" spans="1:46" s="153" customFormat="1" ht="18" customHeight="1" thickBot="1">
      <c r="A34" s="413" t="s">
        <v>37</v>
      </c>
      <c r="B34" s="558">
        <f>B19+B33</f>
        <v>93</v>
      </c>
      <c r="C34" s="559">
        <f aca="true" t="shared" si="4" ref="C34:AN34">C19+C33</f>
        <v>142</v>
      </c>
      <c r="D34" s="560">
        <f t="shared" si="4"/>
        <v>142</v>
      </c>
      <c r="E34" s="558">
        <f>E19+E33</f>
        <v>0</v>
      </c>
      <c r="F34" s="559">
        <f>F19+F33</f>
        <v>0</v>
      </c>
      <c r="G34" s="560">
        <f>G19+G33</f>
        <v>0</v>
      </c>
      <c r="H34" s="558">
        <f t="shared" si="4"/>
        <v>56</v>
      </c>
      <c r="I34" s="559">
        <f t="shared" si="4"/>
        <v>106</v>
      </c>
      <c r="J34" s="560">
        <f t="shared" si="4"/>
        <v>106</v>
      </c>
      <c r="K34" s="558">
        <f t="shared" si="4"/>
        <v>15</v>
      </c>
      <c r="L34" s="559">
        <f t="shared" si="4"/>
        <v>36</v>
      </c>
      <c r="M34" s="560">
        <f t="shared" si="4"/>
        <v>36</v>
      </c>
      <c r="N34" s="558">
        <f t="shared" si="4"/>
        <v>35</v>
      </c>
      <c r="O34" s="559">
        <f t="shared" si="4"/>
        <v>72</v>
      </c>
      <c r="P34" s="560">
        <f t="shared" si="4"/>
        <v>72</v>
      </c>
      <c r="Q34" s="558">
        <f>Q19+Q33</f>
        <v>17</v>
      </c>
      <c r="R34" s="559">
        <f>R19+R33</f>
        <v>36</v>
      </c>
      <c r="S34" s="560">
        <f>S19+S33</f>
        <v>36</v>
      </c>
      <c r="T34" s="558">
        <f t="shared" si="4"/>
        <v>0</v>
      </c>
      <c r="U34" s="559">
        <f t="shared" si="4"/>
        <v>0</v>
      </c>
      <c r="V34" s="560">
        <f t="shared" si="4"/>
        <v>0</v>
      </c>
      <c r="W34" s="558">
        <f aca="true" t="shared" si="5" ref="W34:AB34">W19+W33</f>
        <v>0</v>
      </c>
      <c r="X34" s="559">
        <f t="shared" si="5"/>
        <v>0</v>
      </c>
      <c r="Y34" s="560">
        <f t="shared" si="5"/>
        <v>0</v>
      </c>
      <c r="Z34" s="558">
        <f t="shared" si="5"/>
        <v>0</v>
      </c>
      <c r="AA34" s="559">
        <f t="shared" si="5"/>
        <v>0</v>
      </c>
      <c r="AB34" s="560">
        <f t="shared" si="5"/>
        <v>0</v>
      </c>
      <c r="AC34" s="558">
        <f t="shared" si="4"/>
        <v>82</v>
      </c>
      <c r="AD34" s="559">
        <f t="shared" si="4"/>
        <v>284</v>
      </c>
      <c r="AE34" s="560">
        <f t="shared" si="4"/>
        <v>284</v>
      </c>
      <c r="AF34" s="558">
        <f t="shared" si="4"/>
        <v>82</v>
      </c>
      <c r="AG34" s="559">
        <f t="shared" si="4"/>
        <v>142</v>
      </c>
      <c r="AH34" s="560">
        <f t="shared" si="4"/>
        <v>142</v>
      </c>
      <c r="AI34" s="558">
        <f t="shared" si="4"/>
        <v>82</v>
      </c>
      <c r="AJ34" s="559">
        <f t="shared" si="4"/>
        <v>142</v>
      </c>
      <c r="AK34" s="560">
        <f t="shared" si="4"/>
        <v>142</v>
      </c>
      <c r="AL34" s="558">
        <f t="shared" si="4"/>
        <v>0</v>
      </c>
      <c r="AM34" s="559">
        <f t="shared" si="4"/>
        <v>0</v>
      </c>
      <c r="AN34" s="560">
        <f t="shared" si="4"/>
        <v>0</v>
      </c>
      <c r="AO34" s="83"/>
      <c r="AP34" s="83"/>
      <c r="AQ34" s="83"/>
      <c r="AR34" s="83"/>
      <c r="AS34" s="83"/>
      <c r="AT34" s="83"/>
    </row>
    <row r="35" spans="41:46" ht="15.75">
      <c r="AO35" s="48"/>
      <c r="AP35" s="48"/>
      <c r="AQ35" s="48"/>
      <c r="AR35" s="48"/>
      <c r="AS35" s="48"/>
      <c r="AT35" s="48"/>
    </row>
    <row r="36" ht="15.75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</sheetData>
  <sheetProtection selectLockedCells="1"/>
  <mergeCells count="16">
    <mergeCell ref="A3:AK3"/>
    <mergeCell ref="AF4:AH4"/>
    <mergeCell ref="AI4:AK4"/>
    <mergeCell ref="W4:Y4"/>
    <mergeCell ref="Z4:AB4"/>
    <mergeCell ref="E4:G4"/>
    <mergeCell ref="AL4:AN4"/>
    <mergeCell ref="A1:AN1"/>
    <mergeCell ref="A2:AN2"/>
    <mergeCell ref="B4:D4"/>
    <mergeCell ref="H4:J4"/>
    <mergeCell ref="K4:M4"/>
    <mergeCell ref="N4:P4"/>
    <mergeCell ref="T4:V4"/>
    <mergeCell ref="AC4:AE4"/>
    <mergeCell ref="Q4:S4"/>
  </mergeCells>
  <printOptions horizontalCentered="1" verticalCentered="1"/>
  <pageMargins left="0.31496062992125984" right="0.2755905511811024" top="0.2362204724409449" bottom="0.1968503937007874" header="0.2362204724409449" footer="0.15748031496062992"/>
  <pageSetup horizontalDpi="600" verticalDpi="6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V34"/>
  <sheetViews>
    <sheetView view="pageBreakPreview" zoomScale="115" zoomScaleSheetLayoutView="115" zoomScalePageLayoutView="0" workbookViewId="0" topLeftCell="A1">
      <selection activeCell="V27" sqref="V27"/>
    </sheetView>
  </sheetViews>
  <sheetFormatPr defaultColWidth="0" defaultRowHeight="15.75" customHeight="1" zeroHeight="1"/>
  <cols>
    <col min="1" max="1" width="8.09765625" style="49" customWidth="1"/>
    <col min="2" max="23" width="5.19921875" style="49" customWidth="1"/>
    <col min="24" max="16384" width="5.19921875" style="49" hidden="1" customWidth="1"/>
  </cols>
  <sheetData>
    <row r="1" spans="1:22" ht="15.75">
      <c r="A1" s="684" t="s">
        <v>170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</row>
    <row r="2" spans="1:22" ht="15.75">
      <c r="A2" s="684" t="s">
        <v>99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</row>
    <row r="3" spans="1:22" ht="16.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5" customFormat="1" ht="15.75">
      <c r="A4" s="345"/>
      <c r="B4" s="681" t="s">
        <v>1</v>
      </c>
      <c r="C4" s="682"/>
      <c r="D4" s="682"/>
      <c r="E4" s="682"/>
      <c r="F4" s="683"/>
      <c r="G4" s="682" t="s">
        <v>2</v>
      </c>
      <c r="H4" s="682"/>
      <c r="I4" s="682"/>
      <c r="J4" s="682"/>
      <c r="K4" s="682"/>
      <c r="L4" s="682"/>
      <c r="M4" s="682"/>
      <c r="N4" s="682"/>
      <c r="O4" s="682"/>
      <c r="P4" s="682"/>
      <c r="Q4" s="685"/>
      <c r="R4" s="685"/>
      <c r="S4" s="685"/>
      <c r="T4" s="685"/>
      <c r="U4" s="685"/>
      <c r="V4" s="324" t="s">
        <v>38</v>
      </c>
    </row>
    <row r="5" spans="1:22" s="6" customFormat="1" ht="60.75">
      <c r="A5" s="436" t="s">
        <v>3</v>
      </c>
      <c r="B5" s="298" t="s">
        <v>39</v>
      </c>
      <c r="C5" s="138" t="s">
        <v>4</v>
      </c>
      <c r="D5" s="138" t="s">
        <v>5</v>
      </c>
      <c r="E5" s="138" t="s">
        <v>6</v>
      </c>
      <c r="F5" s="299" t="s">
        <v>7</v>
      </c>
      <c r="G5" s="147" t="s">
        <v>8</v>
      </c>
      <c r="H5" s="139" t="s">
        <v>9</v>
      </c>
      <c r="I5" s="138" t="s">
        <v>10</v>
      </c>
      <c r="J5" s="139" t="s">
        <v>9</v>
      </c>
      <c r="K5" s="138" t="s">
        <v>11</v>
      </c>
      <c r="L5" s="139" t="s">
        <v>9</v>
      </c>
      <c r="M5" s="138" t="s">
        <v>12</v>
      </c>
      <c r="N5" s="139" t="s">
        <v>9</v>
      </c>
      <c r="O5" s="138" t="s">
        <v>13</v>
      </c>
      <c r="P5" s="342" t="s">
        <v>9</v>
      </c>
      <c r="Q5" s="298" t="s">
        <v>76</v>
      </c>
      <c r="R5" s="299" t="s">
        <v>9</v>
      </c>
      <c r="S5" s="298" t="s">
        <v>77</v>
      </c>
      <c r="T5" s="299" t="s">
        <v>9</v>
      </c>
      <c r="U5" s="320"/>
      <c r="V5" s="325"/>
    </row>
    <row r="6" spans="1:22" s="7" customFormat="1" ht="18" customHeight="1" hidden="1">
      <c r="A6" s="349" t="s">
        <v>154</v>
      </c>
      <c r="B6" s="173"/>
      <c r="C6" s="89"/>
      <c r="D6" s="89"/>
      <c r="E6" s="89"/>
      <c r="F6" s="300"/>
      <c r="G6" s="93"/>
      <c r="H6" s="144" t="e">
        <f>IF(G6/B6&gt;0,G6/B6,"")</f>
        <v>#DIV/0!</v>
      </c>
      <c r="I6" s="89"/>
      <c r="J6" s="141" t="e">
        <f>IF(I6/B6&gt;0,I6/B6,"")</f>
        <v>#DIV/0!</v>
      </c>
      <c r="K6" s="89"/>
      <c r="L6" s="141" t="e">
        <f>IF(K6/B6&gt;0,K6/B6,"")</f>
        <v>#DIV/0!</v>
      </c>
      <c r="M6" s="89"/>
      <c r="N6" s="141" t="e">
        <f>IF(M6/B6&gt;0,M6/B6,"")</f>
        <v>#DIV/0!</v>
      </c>
      <c r="O6" s="89"/>
      <c r="P6" s="311" t="e">
        <f>IF(O6/B6&gt;0,O6/B6,"")</f>
        <v>#DIV/0!</v>
      </c>
      <c r="Q6" s="173"/>
      <c r="R6" s="316" t="e">
        <f>IF(Q6/B6&gt;0,Q6/B6,"")</f>
        <v>#DIV/0!</v>
      </c>
      <c r="S6" s="173"/>
      <c r="T6" s="316" t="e">
        <f aca="true" t="shared" si="0" ref="T6:T34">IF(S6/B6&gt;0,S6/B6,"")</f>
        <v>#DIV/0!</v>
      </c>
      <c r="U6" s="321"/>
      <c r="V6" s="326"/>
    </row>
    <row r="7" spans="1:22" s="7" customFormat="1" ht="18" customHeight="1">
      <c r="A7" s="351" t="s">
        <v>85</v>
      </c>
      <c r="B7" s="173">
        <v>20</v>
      </c>
      <c r="C7" s="89"/>
      <c r="D7" s="89"/>
      <c r="E7" s="89"/>
      <c r="F7" s="300"/>
      <c r="G7" s="93">
        <v>20</v>
      </c>
      <c r="H7" s="144">
        <f aca="true" t="shared" si="1" ref="H7:H34">IF(G7/B7&gt;0,G7/B7,"")</f>
        <v>1</v>
      </c>
      <c r="I7" s="89"/>
      <c r="J7" s="141">
        <f aca="true" t="shared" si="2" ref="J7:J34">IF(I7/B7&gt;0,I7/B7,"")</f>
      </c>
      <c r="K7" s="89"/>
      <c r="L7" s="141">
        <f aca="true" t="shared" si="3" ref="L7:L34">IF(K7/B7&gt;0,K7/B7,"")</f>
      </c>
      <c r="M7" s="89"/>
      <c r="N7" s="141">
        <f>IF(M7/B7&gt;0,M7/B7,"")</f>
      </c>
      <c r="O7" s="89"/>
      <c r="P7" s="311">
        <f aca="true" t="shared" si="4" ref="P7:P34">IF(O7/B7&gt;0,O7/B7,"")</f>
      </c>
      <c r="Q7" s="173"/>
      <c r="R7" s="316">
        <f aca="true" t="shared" si="5" ref="R7:R34">IF(Q7/B7&gt;0,Q7/B7,"")</f>
      </c>
      <c r="S7" s="173">
        <v>20</v>
      </c>
      <c r="T7" s="316">
        <f t="shared" si="0"/>
        <v>1</v>
      </c>
      <c r="U7" s="321"/>
      <c r="V7" s="326"/>
    </row>
    <row r="8" spans="1:22" s="7" customFormat="1" ht="18" customHeight="1" hidden="1">
      <c r="A8" s="351" t="s">
        <v>16</v>
      </c>
      <c r="B8" s="173"/>
      <c r="C8" s="89"/>
      <c r="D8" s="89"/>
      <c r="E8" s="89"/>
      <c r="F8" s="300"/>
      <c r="G8" s="93"/>
      <c r="H8" s="144" t="e">
        <f t="shared" si="1"/>
        <v>#DIV/0!</v>
      </c>
      <c r="I8" s="89"/>
      <c r="J8" s="141" t="e">
        <f t="shared" si="2"/>
        <v>#DIV/0!</v>
      </c>
      <c r="K8" s="89"/>
      <c r="L8" s="141" t="e">
        <f t="shared" si="3"/>
        <v>#DIV/0!</v>
      </c>
      <c r="M8" s="89"/>
      <c r="N8" s="141" t="e">
        <f>IF(M8/B8&gt;0,M8/B8,"")</f>
        <v>#DIV/0!</v>
      </c>
      <c r="O8" s="89"/>
      <c r="P8" s="311" t="e">
        <f t="shared" si="4"/>
        <v>#DIV/0!</v>
      </c>
      <c r="Q8" s="173"/>
      <c r="R8" s="316" t="e">
        <f t="shared" si="5"/>
        <v>#DIV/0!</v>
      </c>
      <c r="S8" s="173"/>
      <c r="T8" s="316" t="e">
        <f t="shared" si="0"/>
        <v>#DIV/0!</v>
      </c>
      <c r="U8" s="321"/>
      <c r="V8" s="326"/>
    </row>
    <row r="9" spans="1:22" s="7" customFormat="1" ht="18" customHeight="1" hidden="1">
      <c r="A9" s="351" t="s">
        <v>85</v>
      </c>
      <c r="B9" s="173"/>
      <c r="C9" s="89"/>
      <c r="D9" s="89"/>
      <c r="E9" s="89"/>
      <c r="F9" s="300"/>
      <c r="G9" s="93"/>
      <c r="H9" s="144" t="e">
        <f t="shared" si="1"/>
        <v>#DIV/0!</v>
      </c>
      <c r="I9" s="89"/>
      <c r="J9" s="141" t="e">
        <f t="shared" si="2"/>
        <v>#DIV/0!</v>
      </c>
      <c r="K9" s="89"/>
      <c r="L9" s="141" t="e">
        <f t="shared" si="3"/>
        <v>#DIV/0!</v>
      </c>
      <c r="M9" s="89"/>
      <c r="N9" s="141" t="e">
        <f>IF(M9/B9&gt;0,M9/B9,"")</f>
        <v>#DIV/0!</v>
      </c>
      <c r="O9" s="89"/>
      <c r="P9" s="311" t="e">
        <f t="shared" si="4"/>
        <v>#DIV/0!</v>
      </c>
      <c r="Q9" s="173"/>
      <c r="R9" s="316" t="e">
        <f t="shared" si="5"/>
        <v>#DIV/0!</v>
      </c>
      <c r="S9" s="173"/>
      <c r="T9" s="316" t="e">
        <f t="shared" si="0"/>
        <v>#DIV/0!</v>
      </c>
      <c r="U9" s="321"/>
      <c r="V9" s="326"/>
    </row>
    <row r="10" spans="1:22" s="7" customFormat="1" ht="18" customHeight="1">
      <c r="A10" s="351" t="s">
        <v>86</v>
      </c>
      <c r="B10" s="173">
        <v>11</v>
      </c>
      <c r="C10" s="89"/>
      <c r="D10" s="89"/>
      <c r="E10" s="89"/>
      <c r="F10" s="300"/>
      <c r="G10" s="93">
        <v>8</v>
      </c>
      <c r="H10" s="144">
        <f t="shared" si="1"/>
        <v>0.7272727272727273</v>
      </c>
      <c r="I10" s="89">
        <v>3</v>
      </c>
      <c r="J10" s="141">
        <f t="shared" si="2"/>
        <v>0.2727272727272727</v>
      </c>
      <c r="K10" s="89">
        <v>3</v>
      </c>
      <c r="L10" s="141">
        <f t="shared" si="3"/>
        <v>0.2727272727272727</v>
      </c>
      <c r="M10" s="89">
        <v>2</v>
      </c>
      <c r="N10" s="141">
        <f>IF(M10/B10&gt;0,M10/B10,"")</f>
        <v>0.18181818181818182</v>
      </c>
      <c r="O10" s="89"/>
      <c r="P10" s="311">
        <f t="shared" si="4"/>
      </c>
      <c r="Q10" s="173">
        <v>3</v>
      </c>
      <c r="R10" s="316">
        <f t="shared" si="5"/>
        <v>0.2727272727272727</v>
      </c>
      <c r="S10" s="173">
        <v>11</v>
      </c>
      <c r="T10" s="316">
        <f t="shared" si="0"/>
        <v>1</v>
      </c>
      <c r="U10" s="321"/>
      <c r="V10" s="326">
        <v>3.75</v>
      </c>
    </row>
    <row r="11" spans="1:22" s="7" customFormat="1" ht="18" customHeight="1" hidden="1">
      <c r="A11" s="351" t="s">
        <v>18</v>
      </c>
      <c r="B11" s="173"/>
      <c r="C11" s="89"/>
      <c r="D11" s="89"/>
      <c r="E11" s="89"/>
      <c r="F11" s="300"/>
      <c r="G11" s="93"/>
      <c r="H11" s="144" t="e">
        <f t="shared" si="1"/>
        <v>#DIV/0!</v>
      </c>
      <c r="I11" s="89"/>
      <c r="J11" s="141" t="e">
        <f t="shared" si="2"/>
        <v>#DIV/0!</v>
      </c>
      <c r="K11" s="89"/>
      <c r="L11" s="141" t="e">
        <f t="shared" si="3"/>
        <v>#DIV/0!</v>
      </c>
      <c r="M11" s="89"/>
      <c r="N11" s="141" t="e">
        <f aca="true" t="shared" si="6" ref="N11:N34">IF(M11/B11&gt;0,M11/B11,"")</f>
        <v>#DIV/0!</v>
      </c>
      <c r="O11" s="89"/>
      <c r="P11" s="311" t="e">
        <f t="shared" si="4"/>
        <v>#DIV/0!</v>
      </c>
      <c r="Q11" s="173"/>
      <c r="R11" s="316" t="e">
        <f t="shared" si="5"/>
        <v>#DIV/0!</v>
      </c>
      <c r="S11" s="173"/>
      <c r="T11" s="316" t="e">
        <f t="shared" si="0"/>
        <v>#DIV/0!</v>
      </c>
      <c r="U11" s="321"/>
      <c r="V11" s="326"/>
    </row>
    <row r="12" spans="1:22" s="7" customFormat="1" ht="18" customHeight="1" hidden="1">
      <c r="A12" s="351" t="s">
        <v>86</v>
      </c>
      <c r="B12" s="173"/>
      <c r="C12" s="89"/>
      <c r="D12" s="89"/>
      <c r="E12" s="89"/>
      <c r="F12" s="300"/>
      <c r="G12" s="93"/>
      <c r="H12" s="144" t="e">
        <f t="shared" si="1"/>
        <v>#DIV/0!</v>
      </c>
      <c r="I12" s="89"/>
      <c r="J12" s="141" t="e">
        <f t="shared" si="2"/>
        <v>#DIV/0!</v>
      </c>
      <c r="K12" s="89"/>
      <c r="L12" s="141" t="e">
        <f t="shared" si="3"/>
        <v>#DIV/0!</v>
      </c>
      <c r="M12" s="89"/>
      <c r="N12" s="141" t="e">
        <f t="shared" si="6"/>
        <v>#DIV/0!</v>
      </c>
      <c r="O12" s="89"/>
      <c r="P12" s="311" t="e">
        <f t="shared" si="4"/>
        <v>#DIV/0!</v>
      </c>
      <c r="Q12" s="173"/>
      <c r="R12" s="316" t="e">
        <f t="shared" si="5"/>
        <v>#DIV/0!</v>
      </c>
      <c r="S12" s="173"/>
      <c r="T12" s="316" t="e">
        <f t="shared" si="0"/>
        <v>#DIV/0!</v>
      </c>
      <c r="U12" s="321"/>
      <c r="V12" s="326"/>
    </row>
    <row r="13" spans="1:22" s="7" customFormat="1" ht="18" customHeight="1">
      <c r="A13" s="351" t="s">
        <v>21</v>
      </c>
      <c r="B13" s="173">
        <v>21</v>
      </c>
      <c r="C13" s="89"/>
      <c r="D13" s="89"/>
      <c r="E13" s="89"/>
      <c r="F13" s="300"/>
      <c r="G13" s="93">
        <v>20</v>
      </c>
      <c r="H13" s="144">
        <f t="shared" si="1"/>
        <v>0.9523809523809523</v>
      </c>
      <c r="I13" s="89">
        <v>10</v>
      </c>
      <c r="J13" s="141">
        <f t="shared" si="2"/>
        <v>0.47619047619047616</v>
      </c>
      <c r="K13" s="89">
        <v>6</v>
      </c>
      <c r="L13" s="141">
        <f t="shared" si="3"/>
        <v>0.2857142857142857</v>
      </c>
      <c r="M13" s="89">
        <v>4</v>
      </c>
      <c r="N13" s="141">
        <f t="shared" si="6"/>
        <v>0.19047619047619047</v>
      </c>
      <c r="O13" s="89"/>
      <c r="P13" s="311">
        <f t="shared" si="4"/>
      </c>
      <c r="Q13" s="173">
        <v>2</v>
      </c>
      <c r="R13" s="316">
        <f t="shared" si="5"/>
        <v>0.09523809523809523</v>
      </c>
      <c r="S13" s="173">
        <v>21</v>
      </c>
      <c r="T13" s="316">
        <f t="shared" si="0"/>
        <v>1</v>
      </c>
      <c r="U13" s="321"/>
      <c r="V13" s="326">
        <v>4.25</v>
      </c>
    </row>
    <row r="14" spans="1:22" s="7" customFormat="1" ht="18" customHeight="1" hidden="1">
      <c r="A14" s="351" t="s">
        <v>20</v>
      </c>
      <c r="B14" s="173"/>
      <c r="C14" s="89"/>
      <c r="D14" s="89"/>
      <c r="E14" s="89"/>
      <c r="F14" s="300"/>
      <c r="G14" s="93"/>
      <c r="H14" s="144" t="e">
        <f t="shared" si="1"/>
        <v>#DIV/0!</v>
      </c>
      <c r="I14" s="89"/>
      <c r="J14" s="141" t="e">
        <f t="shared" si="2"/>
        <v>#DIV/0!</v>
      </c>
      <c r="K14" s="89"/>
      <c r="L14" s="141" t="e">
        <f t="shared" si="3"/>
        <v>#DIV/0!</v>
      </c>
      <c r="M14" s="89"/>
      <c r="N14" s="141" t="e">
        <f t="shared" si="6"/>
        <v>#DIV/0!</v>
      </c>
      <c r="O14" s="89"/>
      <c r="P14" s="311" t="e">
        <f t="shared" si="4"/>
        <v>#DIV/0!</v>
      </c>
      <c r="Q14" s="173"/>
      <c r="R14" s="316" t="e">
        <f t="shared" si="5"/>
        <v>#DIV/0!</v>
      </c>
      <c r="S14" s="173"/>
      <c r="T14" s="316" t="e">
        <f t="shared" si="0"/>
        <v>#DIV/0!</v>
      </c>
      <c r="U14" s="321"/>
      <c r="V14" s="326"/>
    </row>
    <row r="15" spans="1:22" s="7" customFormat="1" ht="18" customHeight="1" hidden="1">
      <c r="A15" s="351" t="s">
        <v>21</v>
      </c>
      <c r="B15" s="173"/>
      <c r="C15" s="89"/>
      <c r="D15" s="89"/>
      <c r="E15" s="89"/>
      <c r="F15" s="300"/>
      <c r="G15" s="93"/>
      <c r="H15" s="144" t="e">
        <f t="shared" si="1"/>
        <v>#DIV/0!</v>
      </c>
      <c r="I15" s="89"/>
      <c r="J15" s="141" t="e">
        <f t="shared" si="2"/>
        <v>#DIV/0!</v>
      </c>
      <c r="K15" s="89"/>
      <c r="L15" s="141" t="e">
        <f t="shared" si="3"/>
        <v>#DIV/0!</v>
      </c>
      <c r="M15" s="89"/>
      <c r="N15" s="141" t="e">
        <f t="shared" si="6"/>
        <v>#DIV/0!</v>
      </c>
      <c r="O15" s="89"/>
      <c r="P15" s="311" t="e">
        <f t="shared" si="4"/>
        <v>#DIV/0!</v>
      </c>
      <c r="Q15" s="173"/>
      <c r="R15" s="316" t="e">
        <f t="shared" si="5"/>
        <v>#DIV/0!</v>
      </c>
      <c r="S15" s="173"/>
      <c r="T15" s="316" t="e">
        <f t="shared" si="0"/>
        <v>#DIV/0!</v>
      </c>
      <c r="U15" s="321"/>
      <c r="V15" s="326"/>
    </row>
    <row r="16" spans="1:22" s="7" customFormat="1" ht="18" customHeight="1" thickBot="1">
      <c r="A16" s="351" t="s">
        <v>24</v>
      </c>
      <c r="B16" s="173">
        <v>15</v>
      </c>
      <c r="C16" s="89"/>
      <c r="D16" s="89"/>
      <c r="E16" s="89"/>
      <c r="F16" s="300"/>
      <c r="G16" s="93">
        <v>15</v>
      </c>
      <c r="H16" s="144">
        <f t="shared" si="1"/>
        <v>1</v>
      </c>
      <c r="I16" s="89">
        <v>5</v>
      </c>
      <c r="J16" s="141">
        <f t="shared" si="2"/>
        <v>0.3333333333333333</v>
      </c>
      <c r="K16" s="89">
        <v>3</v>
      </c>
      <c r="L16" s="141">
        <f t="shared" si="3"/>
        <v>0.2</v>
      </c>
      <c r="M16" s="89">
        <v>6</v>
      </c>
      <c r="N16" s="141">
        <f t="shared" si="6"/>
        <v>0.4</v>
      </c>
      <c r="O16" s="89">
        <v>1</v>
      </c>
      <c r="P16" s="311">
        <f t="shared" si="4"/>
        <v>0.06666666666666667</v>
      </c>
      <c r="Q16" s="173"/>
      <c r="R16" s="316">
        <f t="shared" si="5"/>
      </c>
      <c r="S16" s="173">
        <v>15</v>
      </c>
      <c r="T16" s="316">
        <f t="shared" si="0"/>
        <v>1</v>
      </c>
      <c r="U16" s="321"/>
      <c r="V16" s="326">
        <v>3.81</v>
      </c>
    </row>
    <row r="17" spans="1:22" s="7" customFormat="1" ht="18" customHeight="1" hidden="1">
      <c r="A17" s="351" t="s">
        <v>23</v>
      </c>
      <c r="B17" s="173"/>
      <c r="C17" s="89"/>
      <c r="D17" s="89"/>
      <c r="E17" s="89"/>
      <c r="F17" s="300"/>
      <c r="G17" s="93"/>
      <c r="H17" s="144" t="e">
        <f t="shared" si="1"/>
        <v>#DIV/0!</v>
      </c>
      <c r="I17" s="89"/>
      <c r="J17" s="141" t="e">
        <f t="shared" si="2"/>
        <v>#DIV/0!</v>
      </c>
      <c r="K17" s="89"/>
      <c r="L17" s="141" t="e">
        <f t="shared" si="3"/>
        <v>#DIV/0!</v>
      </c>
      <c r="M17" s="89"/>
      <c r="N17" s="141" t="e">
        <f t="shared" si="6"/>
        <v>#DIV/0!</v>
      </c>
      <c r="O17" s="89"/>
      <c r="P17" s="311" t="e">
        <f t="shared" si="4"/>
        <v>#DIV/0!</v>
      </c>
      <c r="Q17" s="173"/>
      <c r="R17" s="316" t="e">
        <f t="shared" si="5"/>
        <v>#DIV/0!</v>
      </c>
      <c r="S17" s="173"/>
      <c r="T17" s="316" t="e">
        <f t="shared" si="0"/>
        <v>#DIV/0!</v>
      </c>
      <c r="U17" s="321"/>
      <c r="V17" s="326"/>
    </row>
    <row r="18" spans="1:22" s="7" customFormat="1" ht="18" customHeight="1" hidden="1" thickBot="1">
      <c r="A18" s="352" t="s">
        <v>24</v>
      </c>
      <c r="B18" s="174"/>
      <c r="C18" s="90"/>
      <c r="D18" s="90"/>
      <c r="E18" s="90"/>
      <c r="F18" s="301"/>
      <c r="G18" s="92"/>
      <c r="H18" s="145" t="e">
        <f t="shared" si="1"/>
        <v>#DIV/0!</v>
      </c>
      <c r="I18" s="90"/>
      <c r="J18" s="142" t="e">
        <f t="shared" si="2"/>
        <v>#DIV/0!</v>
      </c>
      <c r="K18" s="90"/>
      <c r="L18" s="142" t="e">
        <f t="shared" si="3"/>
        <v>#DIV/0!</v>
      </c>
      <c r="M18" s="90"/>
      <c r="N18" s="142" t="e">
        <f t="shared" si="6"/>
        <v>#DIV/0!</v>
      </c>
      <c r="O18" s="90"/>
      <c r="P18" s="312" t="e">
        <f t="shared" si="4"/>
        <v>#DIV/0!</v>
      </c>
      <c r="Q18" s="174"/>
      <c r="R18" s="317" t="e">
        <f t="shared" si="5"/>
        <v>#DIV/0!</v>
      </c>
      <c r="S18" s="174"/>
      <c r="T18" s="317" t="e">
        <f t="shared" si="0"/>
        <v>#DIV/0!</v>
      </c>
      <c r="U18" s="322"/>
      <c r="V18" s="327"/>
    </row>
    <row r="19" spans="1:22" s="70" customFormat="1" ht="18" customHeight="1" thickBot="1">
      <c r="A19" s="365" t="s">
        <v>25</v>
      </c>
      <c r="B19" s="303">
        <f aca="true" t="shared" si="7" ref="B19:G19">SUM(B6:B18)</f>
        <v>67</v>
      </c>
      <c r="C19" s="304">
        <f t="shared" si="7"/>
        <v>0</v>
      </c>
      <c r="D19" s="304">
        <f t="shared" si="7"/>
        <v>0</v>
      </c>
      <c r="E19" s="304">
        <f t="shared" si="7"/>
        <v>0</v>
      </c>
      <c r="F19" s="305">
        <f t="shared" si="7"/>
        <v>0</v>
      </c>
      <c r="G19" s="306">
        <f t="shared" si="7"/>
        <v>63</v>
      </c>
      <c r="H19" s="307">
        <f t="shared" si="1"/>
        <v>0.9402985074626866</v>
      </c>
      <c r="I19" s="304">
        <f>SUM(I6:I18)</f>
        <v>18</v>
      </c>
      <c r="J19" s="308">
        <f t="shared" si="2"/>
        <v>0.26865671641791045</v>
      </c>
      <c r="K19" s="304">
        <f aca="true" t="shared" si="8" ref="K19:S19">SUM(K6:K18)</f>
        <v>12</v>
      </c>
      <c r="L19" s="308">
        <f t="shared" si="3"/>
        <v>0.1791044776119403</v>
      </c>
      <c r="M19" s="304">
        <f t="shared" si="8"/>
        <v>12</v>
      </c>
      <c r="N19" s="308">
        <f t="shared" si="6"/>
        <v>0.1791044776119403</v>
      </c>
      <c r="O19" s="304">
        <f t="shared" si="8"/>
        <v>1</v>
      </c>
      <c r="P19" s="343">
        <f t="shared" si="4"/>
        <v>0.014925373134328358</v>
      </c>
      <c r="Q19" s="303">
        <f t="shared" si="8"/>
        <v>5</v>
      </c>
      <c r="R19" s="318">
        <f t="shared" si="5"/>
        <v>0.07462686567164178</v>
      </c>
      <c r="S19" s="303">
        <f t="shared" si="8"/>
        <v>67</v>
      </c>
      <c r="T19" s="318">
        <f t="shared" si="0"/>
        <v>1</v>
      </c>
      <c r="U19" s="315"/>
      <c r="V19" s="328">
        <f>AVERAGE(V6:V18)</f>
        <v>3.936666666666667</v>
      </c>
    </row>
    <row r="20" spans="1:22" s="7" customFormat="1" ht="18" customHeight="1" hidden="1">
      <c r="A20" s="505" t="s">
        <v>136</v>
      </c>
      <c r="B20" s="175"/>
      <c r="C20" s="91"/>
      <c r="D20" s="91"/>
      <c r="E20" s="91"/>
      <c r="F20" s="302"/>
      <c r="G20" s="94"/>
      <c r="H20" s="146" t="e">
        <f t="shared" si="1"/>
        <v>#DIV/0!</v>
      </c>
      <c r="I20" s="91"/>
      <c r="J20" s="143" t="e">
        <f t="shared" si="2"/>
        <v>#DIV/0!</v>
      </c>
      <c r="K20" s="91"/>
      <c r="L20" s="143" t="e">
        <f t="shared" si="3"/>
        <v>#DIV/0!</v>
      </c>
      <c r="M20" s="91"/>
      <c r="N20" s="143" t="e">
        <f t="shared" si="6"/>
        <v>#DIV/0!</v>
      </c>
      <c r="O20" s="91"/>
      <c r="P20" s="314" t="e">
        <f t="shared" si="4"/>
        <v>#DIV/0!</v>
      </c>
      <c r="Q20" s="175"/>
      <c r="R20" s="319" t="e">
        <f t="shared" si="5"/>
        <v>#DIV/0!</v>
      </c>
      <c r="S20" s="175"/>
      <c r="T20" s="319" t="e">
        <f t="shared" si="0"/>
        <v>#DIV/0!</v>
      </c>
      <c r="U20" s="323"/>
      <c r="V20" s="329"/>
    </row>
    <row r="21" spans="1:22" s="7" customFormat="1" ht="18" customHeight="1">
      <c r="A21" s="354" t="s">
        <v>28</v>
      </c>
      <c r="B21" s="175">
        <v>19</v>
      </c>
      <c r="C21" s="91"/>
      <c r="D21" s="91"/>
      <c r="E21" s="91">
        <v>1</v>
      </c>
      <c r="F21" s="302"/>
      <c r="G21" s="94">
        <v>17</v>
      </c>
      <c r="H21" s="146">
        <f t="shared" si="1"/>
        <v>0.8947368421052632</v>
      </c>
      <c r="I21" s="91">
        <v>8</v>
      </c>
      <c r="J21" s="143">
        <f t="shared" si="2"/>
        <v>0.42105263157894735</v>
      </c>
      <c r="K21" s="91">
        <v>2</v>
      </c>
      <c r="L21" s="143">
        <f t="shared" si="3"/>
        <v>0.10526315789473684</v>
      </c>
      <c r="M21" s="91">
        <v>6</v>
      </c>
      <c r="N21" s="143">
        <f t="shared" si="6"/>
        <v>0.3157894736842105</v>
      </c>
      <c r="O21" s="91">
        <v>1</v>
      </c>
      <c r="P21" s="314">
        <f t="shared" si="4"/>
        <v>0.05263157894736842</v>
      </c>
      <c r="Q21" s="175"/>
      <c r="R21" s="319">
        <f t="shared" si="5"/>
      </c>
      <c r="S21" s="175">
        <v>16</v>
      </c>
      <c r="T21" s="319">
        <f t="shared" si="0"/>
        <v>0.8421052631578947</v>
      </c>
      <c r="U21" s="323"/>
      <c r="V21" s="329">
        <v>3.77</v>
      </c>
    </row>
    <row r="22" spans="1:22" s="7" customFormat="1" ht="18" customHeight="1" hidden="1">
      <c r="A22" s="351" t="s">
        <v>27</v>
      </c>
      <c r="B22" s="173"/>
      <c r="C22" s="89"/>
      <c r="D22" s="89"/>
      <c r="E22" s="89"/>
      <c r="F22" s="300"/>
      <c r="G22" s="93"/>
      <c r="H22" s="144" t="e">
        <f t="shared" si="1"/>
        <v>#DIV/0!</v>
      </c>
      <c r="I22" s="89"/>
      <c r="J22" s="141" t="e">
        <f t="shared" si="2"/>
        <v>#DIV/0!</v>
      </c>
      <c r="K22" s="89"/>
      <c r="L22" s="141" t="e">
        <f t="shared" si="3"/>
        <v>#DIV/0!</v>
      </c>
      <c r="M22" s="89"/>
      <c r="N22" s="141" t="e">
        <f t="shared" si="6"/>
        <v>#DIV/0!</v>
      </c>
      <c r="O22" s="89"/>
      <c r="P22" s="311" t="e">
        <f t="shared" si="4"/>
        <v>#DIV/0!</v>
      </c>
      <c r="Q22" s="173"/>
      <c r="R22" s="316" t="e">
        <f t="shared" si="5"/>
        <v>#DIV/0!</v>
      </c>
      <c r="S22" s="173"/>
      <c r="T22" s="316" t="e">
        <f t="shared" si="0"/>
        <v>#DIV/0!</v>
      </c>
      <c r="U22" s="321"/>
      <c r="V22" s="326"/>
    </row>
    <row r="23" spans="1:22" s="7" customFormat="1" ht="18" customHeight="1" hidden="1">
      <c r="A23" s="351" t="s">
        <v>28</v>
      </c>
      <c r="B23" s="173"/>
      <c r="C23" s="89"/>
      <c r="D23" s="89"/>
      <c r="E23" s="89"/>
      <c r="F23" s="300"/>
      <c r="G23" s="93"/>
      <c r="H23" s="144" t="e">
        <f t="shared" si="1"/>
        <v>#DIV/0!</v>
      </c>
      <c r="I23" s="89"/>
      <c r="J23" s="141" t="e">
        <f t="shared" si="2"/>
        <v>#DIV/0!</v>
      </c>
      <c r="K23" s="89"/>
      <c r="L23" s="141" t="e">
        <f t="shared" si="3"/>
        <v>#DIV/0!</v>
      </c>
      <c r="M23" s="89"/>
      <c r="N23" s="141" t="e">
        <f t="shared" si="6"/>
        <v>#DIV/0!</v>
      </c>
      <c r="O23" s="89"/>
      <c r="P23" s="311" t="e">
        <f t="shared" si="4"/>
        <v>#DIV/0!</v>
      </c>
      <c r="Q23" s="173"/>
      <c r="R23" s="316" t="e">
        <f t="shared" si="5"/>
        <v>#DIV/0!</v>
      </c>
      <c r="S23" s="173"/>
      <c r="T23" s="316" t="e">
        <f t="shared" si="0"/>
        <v>#DIV/0!</v>
      </c>
      <c r="U23" s="321"/>
      <c r="V23" s="326"/>
    </row>
    <row r="24" spans="1:22" s="7" customFormat="1" ht="18" customHeight="1">
      <c r="A24" s="351" t="s">
        <v>31</v>
      </c>
      <c r="B24" s="173">
        <v>17</v>
      </c>
      <c r="C24" s="89"/>
      <c r="D24" s="89"/>
      <c r="E24" s="89"/>
      <c r="F24" s="300"/>
      <c r="G24" s="93">
        <v>16</v>
      </c>
      <c r="H24" s="144">
        <f t="shared" si="1"/>
        <v>0.9411764705882353</v>
      </c>
      <c r="I24" s="89">
        <v>7</v>
      </c>
      <c r="J24" s="141">
        <f t="shared" si="2"/>
        <v>0.4117647058823529</v>
      </c>
      <c r="K24" s="89">
        <v>5</v>
      </c>
      <c r="L24" s="141">
        <f t="shared" si="3"/>
        <v>0.29411764705882354</v>
      </c>
      <c r="M24" s="89">
        <v>4</v>
      </c>
      <c r="N24" s="141">
        <f t="shared" si="6"/>
        <v>0.23529411764705882</v>
      </c>
      <c r="O24" s="89"/>
      <c r="P24" s="311">
        <f t="shared" si="4"/>
      </c>
      <c r="Q24" s="173"/>
      <c r="R24" s="316">
        <f t="shared" si="5"/>
      </c>
      <c r="S24" s="173">
        <v>16</v>
      </c>
      <c r="T24" s="316">
        <f t="shared" si="0"/>
        <v>0.9411764705882353</v>
      </c>
      <c r="U24" s="321"/>
      <c r="V24" s="326">
        <v>3.98</v>
      </c>
    </row>
    <row r="25" spans="1:22" s="7" customFormat="1" ht="18" customHeight="1" hidden="1">
      <c r="A25" s="351" t="s">
        <v>30</v>
      </c>
      <c r="B25" s="173"/>
      <c r="C25" s="89"/>
      <c r="D25" s="89"/>
      <c r="E25" s="89"/>
      <c r="F25" s="300"/>
      <c r="G25" s="93"/>
      <c r="H25" s="144" t="e">
        <f t="shared" si="1"/>
        <v>#DIV/0!</v>
      </c>
      <c r="I25" s="89"/>
      <c r="J25" s="141" t="e">
        <f t="shared" si="2"/>
        <v>#DIV/0!</v>
      </c>
      <c r="K25" s="89"/>
      <c r="L25" s="141" t="e">
        <f t="shared" si="3"/>
        <v>#DIV/0!</v>
      </c>
      <c r="M25" s="89"/>
      <c r="N25" s="141" t="e">
        <f t="shared" si="6"/>
        <v>#DIV/0!</v>
      </c>
      <c r="O25" s="89"/>
      <c r="P25" s="311" t="e">
        <f t="shared" si="4"/>
        <v>#DIV/0!</v>
      </c>
      <c r="Q25" s="173"/>
      <c r="R25" s="316" t="e">
        <f t="shared" si="5"/>
        <v>#DIV/0!</v>
      </c>
      <c r="S25" s="173"/>
      <c r="T25" s="316" t="e">
        <f t="shared" si="0"/>
        <v>#DIV/0!</v>
      </c>
      <c r="U25" s="321"/>
      <c r="V25" s="326"/>
    </row>
    <row r="26" spans="1:22" s="7" customFormat="1" ht="18" customHeight="1" hidden="1">
      <c r="A26" s="351" t="s">
        <v>31</v>
      </c>
      <c r="B26" s="173"/>
      <c r="C26" s="89"/>
      <c r="D26" s="89"/>
      <c r="E26" s="89"/>
      <c r="F26" s="300"/>
      <c r="G26" s="93"/>
      <c r="H26" s="144" t="e">
        <f t="shared" si="1"/>
        <v>#DIV/0!</v>
      </c>
      <c r="I26" s="89"/>
      <c r="J26" s="141" t="e">
        <f t="shared" si="2"/>
        <v>#DIV/0!</v>
      </c>
      <c r="K26" s="89"/>
      <c r="L26" s="141" t="e">
        <f t="shared" si="3"/>
        <v>#DIV/0!</v>
      </c>
      <c r="M26" s="89"/>
      <c r="N26" s="141" t="e">
        <f t="shared" si="6"/>
        <v>#DIV/0!</v>
      </c>
      <c r="O26" s="89"/>
      <c r="P26" s="311" t="e">
        <f t="shared" si="4"/>
        <v>#DIV/0!</v>
      </c>
      <c r="Q26" s="173"/>
      <c r="R26" s="316" t="e">
        <f t="shared" si="5"/>
        <v>#DIV/0!</v>
      </c>
      <c r="S26" s="173"/>
      <c r="T26" s="316" t="e">
        <f t="shared" si="0"/>
        <v>#DIV/0!</v>
      </c>
      <c r="U26" s="321"/>
      <c r="V26" s="326"/>
    </row>
    <row r="27" spans="1:22" s="7" customFormat="1" ht="18" customHeight="1">
      <c r="A27" s="351" t="s">
        <v>78</v>
      </c>
      <c r="B27" s="173">
        <v>15</v>
      </c>
      <c r="C27" s="89"/>
      <c r="D27" s="89"/>
      <c r="E27" s="89"/>
      <c r="F27" s="300"/>
      <c r="G27" s="93">
        <v>15</v>
      </c>
      <c r="H27" s="144">
        <f t="shared" si="1"/>
        <v>1</v>
      </c>
      <c r="I27" s="89">
        <v>2</v>
      </c>
      <c r="J27" s="141">
        <f t="shared" si="2"/>
        <v>0.13333333333333333</v>
      </c>
      <c r="K27" s="89">
        <v>5</v>
      </c>
      <c r="L27" s="141">
        <f t="shared" si="3"/>
        <v>0.3333333333333333</v>
      </c>
      <c r="M27" s="89">
        <v>8</v>
      </c>
      <c r="N27" s="141">
        <f t="shared" si="6"/>
        <v>0.5333333333333333</v>
      </c>
      <c r="O27" s="89"/>
      <c r="P27" s="311">
        <f t="shared" si="4"/>
      </c>
      <c r="Q27" s="173"/>
      <c r="R27" s="316">
        <f t="shared" si="5"/>
      </c>
      <c r="S27" s="173">
        <v>15</v>
      </c>
      <c r="T27" s="316">
        <f t="shared" si="0"/>
        <v>1</v>
      </c>
      <c r="U27" s="321"/>
      <c r="V27" s="326">
        <v>3.4</v>
      </c>
    </row>
    <row r="28" spans="1:22" s="7" customFormat="1" ht="18" customHeight="1" hidden="1">
      <c r="A28" s="351" t="s">
        <v>33</v>
      </c>
      <c r="B28" s="173"/>
      <c r="C28" s="89"/>
      <c r="D28" s="89"/>
      <c r="E28" s="89"/>
      <c r="F28" s="300"/>
      <c r="G28" s="93"/>
      <c r="H28" s="144" t="e">
        <f t="shared" si="1"/>
        <v>#DIV/0!</v>
      </c>
      <c r="I28" s="89"/>
      <c r="J28" s="141" t="e">
        <f t="shared" si="2"/>
        <v>#DIV/0!</v>
      </c>
      <c r="K28" s="89"/>
      <c r="L28" s="141" t="e">
        <f t="shared" si="3"/>
        <v>#DIV/0!</v>
      </c>
      <c r="M28" s="89"/>
      <c r="N28" s="141" t="e">
        <f t="shared" si="6"/>
        <v>#DIV/0!</v>
      </c>
      <c r="O28" s="89"/>
      <c r="P28" s="311" t="e">
        <f t="shared" si="4"/>
        <v>#DIV/0!</v>
      </c>
      <c r="Q28" s="173"/>
      <c r="R28" s="316" t="e">
        <f t="shared" si="5"/>
        <v>#DIV/0!</v>
      </c>
      <c r="S28" s="173"/>
      <c r="T28" s="316" t="e">
        <f t="shared" si="0"/>
        <v>#DIV/0!</v>
      </c>
      <c r="U28" s="321"/>
      <c r="V28" s="326"/>
    </row>
    <row r="29" spans="1:22" s="7" customFormat="1" ht="18" customHeight="1" hidden="1">
      <c r="A29" s="351" t="s">
        <v>78</v>
      </c>
      <c r="B29" s="173"/>
      <c r="C29" s="89"/>
      <c r="D29" s="89"/>
      <c r="E29" s="89"/>
      <c r="F29" s="300"/>
      <c r="G29" s="93"/>
      <c r="H29" s="144" t="e">
        <f t="shared" si="1"/>
        <v>#DIV/0!</v>
      </c>
      <c r="I29" s="89"/>
      <c r="J29" s="141" t="e">
        <f t="shared" si="2"/>
        <v>#DIV/0!</v>
      </c>
      <c r="K29" s="89"/>
      <c r="L29" s="141" t="e">
        <f t="shared" si="3"/>
        <v>#DIV/0!</v>
      </c>
      <c r="M29" s="89"/>
      <c r="N29" s="141" t="e">
        <f t="shared" si="6"/>
        <v>#DIV/0!</v>
      </c>
      <c r="O29" s="89"/>
      <c r="P29" s="311" t="e">
        <f t="shared" si="4"/>
        <v>#DIV/0!</v>
      </c>
      <c r="Q29" s="173"/>
      <c r="R29" s="316" t="e">
        <f t="shared" si="5"/>
        <v>#DIV/0!</v>
      </c>
      <c r="S29" s="173"/>
      <c r="T29" s="316" t="e">
        <f t="shared" si="0"/>
        <v>#DIV/0!</v>
      </c>
      <c r="U29" s="321"/>
      <c r="V29" s="326"/>
    </row>
    <row r="30" spans="1:22" s="7" customFormat="1" ht="18" customHeight="1" thickBot="1">
      <c r="A30" s="351" t="s">
        <v>87</v>
      </c>
      <c r="B30" s="173">
        <v>15</v>
      </c>
      <c r="C30" s="89"/>
      <c r="D30" s="89"/>
      <c r="E30" s="89"/>
      <c r="F30" s="300"/>
      <c r="G30" s="93">
        <v>15</v>
      </c>
      <c r="H30" s="144">
        <f t="shared" si="1"/>
        <v>1</v>
      </c>
      <c r="I30" s="89">
        <v>5</v>
      </c>
      <c r="J30" s="141">
        <f t="shared" si="2"/>
        <v>0.3333333333333333</v>
      </c>
      <c r="K30" s="89">
        <v>6</v>
      </c>
      <c r="L30" s="141">
        <f t="shared" si="3"/>
        <v>0.4</v>
      </c>
      <c r="M30" s="89">
        <v>4</v>
      </c>
      <c r="N30" s="141">
        <f t="shared" si="6"/>
        <v>0.26666666666666666</v>
      </c>
      <c r="O30" s="89"/>
      <c r="P30" s="311">
        <f t="shared" si="4"/>
      </c>
      <c r="Q30" s="173"/>
      <c r="R30" s="316">
        <f t="shared" si="5"/>
      </c>
      <c r="S30" s="173">
        <v>15</v>
      </c>
      <c r="T30" s="316">
        <f t="shared" si="0"/>
        <v>1</v>
      </c>
      <c r="U30" s="321"/>
      <c r="V30" s="326">
        <v>4.08</v>
      </c>
    </row>
    <row r="31" spans="1:22" s="7" customFormat="1" ht="18" customHeight="1" hidden="1">
      <c r="A31" s="351" t="s">
        <v>35</v>
      </c>
      <c r="B31" s="174"/>
      <c r="C31" s="90"/>
      <c r="D31" s="90"/>
      <c r="E31" s="90"/>
      <c r="F31" s="301"/>
      <c r="G31" s="92"/>
      <c r="H31" s="144" t="e">
        <f t="shared" si="1"/>
        <v>#DIV/0!</v>
      </c>
      <c r="I31" s="90"/>
      <c r="J31" s="141" t="e">
        <f t="shared" si="2"/>
        <v>#DIV/0!</v>
      </c>
      <c r="K31" s="90"/>
      <c r="L31" s="141" t="e">
        <f t="shared" si="3"/>
        <v>#DIV/0!</v>
      </c>
      <c r="M31" s="90"/>
      <c r="N31" s="141" t="e">
        <f t="shared" si="6"/>
        <v>#DIV/0!</v>
      </c>
      <c r="O31" s="90"/>
      <c r="P31" s="311" t="e">
        <f t="shared" si="4"/>
        <v>#DIV/0!</v>
      </c>
      <c r="Q31" s="174"/>
      <c r="R31" s="316" t="e">
        <f t="shared" si="5"/>
        <v>#DIV/0!</v>
      </c>
      <c r="S31" s="174"/>
      <c r="T31" s="316" t="e">
        <f t="shared" si="0"/>
        <v>#DIV/0!</v>
      </c>
      <c r="U31" s="322"/>
      <c r="V31" s="327"/>
    </row>
    <row r="32" spans="1:22" s="7" customFormat="1" ht="18" customHeight="1" hidden="1" thickBot="1">
      <c r="A32" s="352" t="s">
        <v>87</v>
      </c>
      <c r="B32" s="174"/>
      <c r="C32" s="90"/>
      <c r="D32" s="90"/>
      <c r="E32" s="90"/>
      <c r="F32" s="301"/>
      <c r="G32" s="92"/>
      <c r="H32" s="145" t="e">
        <f t="shared" si="1"/>
        <v>#DIV/0!</v>
      </c>
      <c r="I32" s="90"/>
      <c r="J32" s="142" t="e">
        <f t="shared" si="2"/>
        <v>#DIV/0!</v>
      </c>
      <c r="K32" s="90"/>
      <c r="L32" s="142" t="e">
        <f t="shared" si="3"/>
        <v>#DIV/0!</v>
      </c>
      <c r="M32" s="90"/>
      <c r="N32" s="142" t="e">
        <f t="shared" si="6"/>
        <v>#DIV/0!</v>
      </c>
      <c r="O32" s="90"/>
      <c r="P32" s="312" t="e">
        <f t="shared" si="4"/>
        <v>#DIV/0!</v>
      </c>
      <c r="Q32" s="174"/>
      <c r="R32" s="317" t="e">
        <f t="shared" si="5"/>
        <v>#DIV/0!</v>
      </c>
      <c r="S32" s="174"/>
      <c r="T32" s="317" t="e">
        <f t="shared" si="0"/>
        <v>#DIV/0!</v>
      </c>
      <c r="U32" s="322"/>
      <c r="V32" s="327"/>
    </row>
    <row r="33" spans="1:22" s="28" customFormat="1" ht="18" customHeight="1" thickBot="1">
      <c r="A33" s="365" t="s">
        <v>36</v>
      </c>
      <c r="B33" s="303">
        <f aca="true" t="shared" si="9" ref="B33:G33">SUM(B20:B32)</f>
        <v>66</v>
      </c>
      <c r="C33" s="304">
        <f t="shared" si="9"/>
        <v>0</v>
      </c>
      <c r="D33" s="304">
        <f t="shared" si="9"/>
        <v>0</v>
      </c>
      <c r="E33" s="304">
        <f t="shared" si="9"/>
        <v>1</v>
      </c>
      <c r="F33" s="305">
        <f t="shared" si="9"/>
        <v>0</v>
      </c>
      <c r="G33" s="306">
        <f t="shared" si="9"/>
        <v>63</v>
      </c>
      <c r="H33" s="307">
        <f t="shared" si="1"/>
        <v>0.9545454545454546</v>
      </c>
      <c r="I33" s="304">
        <f>SUM(I20:I32)</f>
        <v>22</v>
      </c>
      <c r="J33" s="308">
        <f t="shared" si="2"/>
        <v>0.3333333333333333</v>
      </c>
      <c r="K33" s="304">
        <f>SUM(K20:K32)</f>
        <v>18</v>
      </c>
      <c r="L33" s="308">
        <f t="shared" si="3"/>
        <v>0.2727272727272727</v>
      </c>
      <c r="M33" s="304">
        <f>SUM(M20:M32)</f>
        <v>22</v>
      </c>
      <c r="N33" s="308">
        <f t="shared" si="6"/>
        <v>0.3333333333333333</v>
      </c>
      <c r="O33" s="304">
        <f>SUM(O20:O32)</f>
        <v>1</v>
      </c>
      <c r="P33" s="343">
        <f t="shared" si="4"/>
        <v>0.015151515151515152</v>
      </c>
      <c r="Q33" s="303">
        <f>SUM(Q20:Q32)</f>
        <v>0</v>
      </c>
      <c r="R33" s="318">
        <f t="shared" si="5"/>
      </c>
      <c r="S33" s="303">
        <f>SUM(S20:S32)</f>
        <v>62</v>
      </c>
      <c r="T33" s="318">
        <f t="shared" si="0"/>
        <v>0.9393939393939394</v>
      </c>
      <c r="U33" s="315"/>
      <c r="V33" s="328">
        <f>AVERAGE(V20:V32)</f>
        <v>3.8075</v>
      </c>
    </row>
    <row r="34" spans="1:22" s="28" customFormat="1" ht="18" customHeight="1" thickBot="1">
      <c r="A34" s="360" t="s">
        <v>37</v>
      </c>
      <c r="B34" s="331">
        <f aca="true" t="shared" si="10" ref="B34:G34">B19+B33</f>
        <v>133</v>
      </c>
      <c r="C34" s="332">
        <f t="shared" si="10"/>
        <v>0</v>
      </c>
      <c r="D34" s="332">
        <f t="shared" si="10"/>
        <v>0</v>
      </c>
      <c r="E34" s="332">
        <f t="shared" si="10"/>
        <v>1</v>
      </c>
      <c r="F34" s="333">
        <f t="shared" si="10"/>
        <v>0</v>
      </c>
      <c r="G34" s="334">
        <f t="shared" si="10"/>
        <v>126</v>
      </c>
      <c r="H34" s="335">
        <f t="shared" si="1"/>
        <v>0.9473684210526315</v>
      </c>
      <c r="I34" s="332">
        <f>I19+I33</f>
        <v>40</v>
      </c>
      <c r="J34" s="336">
        <f t="shared" si="2"/>
        <v>0.3007518796992481</v>
      </c>
      <c r="K34" s="332">
        <f>K19+K33</f>
        <v>30</v>
      </c>
      <c r="L34" s="336">
        <f t="shared" si="3"/>
        <v>0.22556390977443608</v>
      </c>
      <c r="M34" s="332">
        <f>M19+M33</f>
        <v>34</v>
      </c>
      <c r="N34" s="336">
        <f t="shared" si="6"/>
        <v>0.2556390977443609</v>
      </c>
      <c r="O34" s="332">
        <f>O19+O33</f>
        <v>2</v>
      </c>
      <c r="P34" s="344">
        <f t="shared" si="4"/>
        <v>0.015037593984962405</v>
      </c>
      <c r="Q34" s="331">
        <f>Q19+Q33</f>
        <v>5</v>
      </c>
      <c r="R34" s="338">
        <f t="shared" si="5"/>
        <v>0.03759398496240601</v>
      </c>
      <c r="S34" s="331">
        <f>S19+S33</f>
        <v>129</v>
      </c>
      <c r="T34" s="338">
        <f t="shared" si="0"/>
        <v>0.9699248120300752</v>
      </c>
      <c r="U34" s="339"/>
      <c r="V34" s="340">
        <f>AVERAGE(V6:V18,V20:V32)</f>
        <v>3.8628571428571425</v>
      </c>
    </row>
    <row r="35" ht="15.75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</sheetData>
  <sheetProtection selectLockedCells="1"/>
  <mergeCells count="4">
    <mergeCell ref="A1:V1"/>
    <mergeCell ref="A2:V2"/>
    <mergeCell ref="B4:F4"/>
    <mergeCell ref="G4:U4"/>
  </mergeCells>
  <printOptions horizontalCentered="1" verticalCentered="1"/>
  <pageMargins left="0.5511811023622047" right="0.4724409448818898" top="0.2362204724409449" bottom="0.2362204724409449" header="0.2362204724409449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S35"/>
  <sheetViews>
    <sheetView view="pageBreakPreview" zoomScaleNormal="85" zoomScaleSheetLayoutView="100" zoomScalePageLayoutView="0" workbookViewId="0" topLeftCell="A1">
      <selection activeCell="H27" sqref="H27"/>
    </sheetView>
  </sheetViews>
  <sheetFormatPr defaultColWidth="0" defaultRowHeight="0" customHeight="1" zeroHeight="1"/>
  <cols>
    <col min="1" max="1" width="8.296875" style="49" customWidth="1"/>
    <col min="2" max="2" width="16.296875" style="49" customWidth="1"/>
    <col min="3" max="15" width="8.296875" style="49" customWidth="1"/>
    <col min="16" max="19" width="8.296875" style="49" hidden="1" customWidth="1"/>
    <col min="20" max="16384" width="8.296875" style="48" hidden="1" customWidth="1"/>
  </cols>
  <sheetData>
    <row r="1" spans="1:19" s="166" customFormat="1" ht="15" customHeight="1">
      <c r="A1" s="718" t="s">
        <v>171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9"/>
      <c r="N1" s="719"/>
      <c r="O1" s="73"/>
      <c r="P1" s="73"/>
      <c r="Q1" s="73"/>
      <c r="R1" s="73"/>
      <c r="S1" s="74"/>
    </row>
    <row r="2" spans="1:18" ht="15.75">
      <c r="A2" s="689" t="s">
        <v>99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1"/>
      <c r="N2" s="691"/>
      <c r="O2" s="64"/>
      <c r="P2" s="64"/>
      <c r="Q2" s="64"/>
      <c r="R2" s="64"/>
    </row>
    <row r="3" spans="1:14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9" s="28" customFormat="1" ht="15.75">
      <c r="A4" s="345"/>
      <c r="B4" s="346" t="s">
        <v>1</v>
      </c>
      <c r="C4" s="686" t="s">
        <v>96</v>
      </c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678"/>
      <c r="O4" s="75"/>
      <c r="P4" s="75"/>
      <c r="Q4" s="75"/>
      <c r="R4" s="71"/>
      <c r="S4" s="5"/>
    </row>
    <row r="5" spans="1:19" s="167" customFormat="1" ht="76.5" customHeight="1">
      <c r="A5" s="347" t="s">
        <v>3</v>
      </c>
      <c r="B5" s="161" t="s">
        <v>39</v>
      </c>
      <c r="C5" s="172" t="s">
        <v>91</v>
      </c>
      <c r="D5" s="127" t="s">
        <v>9</v>
      </c>
      <c r="E5" s="128" t="s">
        <v>92</v>
      </c>
      <c r="F5" s="127" t="s">
        <v>9</v>
      </c>
      <c r="G5" s="128" t="s">
        <v>93</v>
      </c>
      <c r="H5" s="127" t="s">
        <v>9</v>
      </c>
      <c r="I5" s="128" t="s">
        <v>94</v>
      </c>
      <c r="J5" s="127" t="s">
        <v>9</v>
      </c>
      <c r="K5" s="128" t="s">
        <v>95</v>
      </c>
      <c r="L5" s="127" t="s">
        <v>9</v>
      </c>
      <c r="M5" s="128" t="s">
        <v>111</v>
      </c>
      <c r="N5" s="348" t="s">
        <v>9</v>
      </c>
      <c r="O5" s="77"/>
      <c r="P5" s="77"/>
      <c r="Q5" s="78"/>
      <c r="R5" s="79"/>
      <c r="S5" s="79"/>
    </row>
    <row r="6" spans="1:19" s="168" customFormat="1" ht="18" customHeight="1" hidden="1">
      <c r="A6" s="349" t="s">
        <v>154</v>
      </c>
      <c r="B6" s="162">
        <f>'USPEH BARANDA'!B6</f>
        <v>0</v>
      </c>
      <c r="C6" s="173"/>
      <c r="D6" s="132" t="e">
        <f aca="true" t="shared" si="0" ref="D6:D34">IF(C6/B6&gt;0,C6/B6,"")</f>
        <v>#DIV/0!</v>
      </c>
      <c r="E6" s="89"/>
      <c r="F6" s="135" t="e">
        <f aca="true" t="shared" si="1" ref="F6:F34">IF(E6/B6&gt;0,E6/B6,"")</f>
        <v>#DIV/0!</v>
      </c>
      <c r="G6" s="89"/>
      <c r="H6" s="135" t="e">
        <f aca="true" t="shared" si="2" ref="H6:H34">IF(G6/B6&gt;0,G6/B6,"")</f>
        <v>#DIV/0!</v>
      </c>
      <c r="I6" s="89"/>
      <c r="J6" s="135" t="e">
        <f aca="true" t="shared" si="3" ref="J6:J34">IF(I6/B6&gt;0,I6/B6,"")</f>
        <v>#DIV/0!</v>
      </c>
      <c r="K6" s="89"/>
      <c r="L6" s="135" t="e">
        <f aca="true" t="shared" si="4" ref="L6:L34">IF(K6/B6&gt;0,K6/B6,"")</f>
        <v>#DIV/0!</v>
      </c>
      <c r="M6" s="89"/>
      <c r="N6" s="350" t="e">
        <f>IF(M6/B6&gt;0,M6/B6,"")</f>
        <v>#DIV/0!</v>
      </c>
      <c r="O6" s="54"/>
      <c r="P6" s="54"/>
      <c r="Q6" s="54"/>
      <c r="R6" s="55"/>
      <c r="S6" s="7"/>
    </row>
    <row r="7" spans="1:19" s="168" customFormat="1" ht="18" customHeight="1">
      <c r="A7" s="351" t="s">
        <v>85</v>
      </c>
      <c r="B7" s="162">
        <f>'USPEH BARANDA'!B7</f>
        <v>20</v>
      </c>
      <c r="C7" s="173">
        <v>20</v>
      </c>
      <c r="D7" s="132">
        <f t="shared" si="0"/>
        <v>1</v>
      </c>
      <c r="E7" s="89"/>
      <c r="F7" s="135">
        <f t="shared" si="1"/>
      </c>
      <c r="G7" s="89"/>
      <c r="H7" s="135">
        <f t="shared" si="2"/>
      </c>
      <c r="I7" s="89"/>
      <c r="J7" s="135">
        <f t="shared" si="3"/>
      </c>
      <c r="K7" s="89"/>
      <c r="L7" s="135">
        <f t="shared" si="4"/>
      </c>
      <c r="M7" s="89"/>
      <c r="N7" s="350">
        <f aca="true" t="shared" si="5" ref="N7:N18">IF(M7/B7&gt;0,M7/B7,"")</f>
      </c>
      <c r="O7" s="54"/>
      <c r="P7" s="54"/>
      <c r="Q7" s="54"/>
      <c r="R7" s="55"/>
      <c r="S7" s="7"/>
    </row>
    <row r="8" spans="1:19" s="168" customFormat="1" ht="18" customHeight="1" hidden="1">
      <c r="A8" s="351" t="s">
        <v>16</v>
      </c>
      <c r="B8" s="162">
        <f>'USPEH BARANDA'!B8</f>
        <v>0</v>
      </c>
      <c r="C8" s="173"/>
      <c r="D8" s="132" t="e">
        <f t="shared" si="0"/>
        <v>#DIV/0!</v>
      </c>
      <c r="E8" s="89"/>
      <c r="F8" s="135" t="e">
        <f t="shared" si="1"/>
        <v>#DIV/0!</v>
      </c>
      <c r="G8" s="89"/>
      <c r="H8" s="135" t="e">
        <f t="shared" si="2"/>
        <v>#DIV/0!</v>
      </c>
      <c r="I8" s="89"/>
      <c r="J8" s="135" t="e">
        <f t="shared" si="3"/>
        <v>#DIV/0!</v>
      </c>
      <c r="K8" s="89"/>
      <c r="L8" s="135" t="e">
        <f t="shared" si="4"/>
        <v>#DIV/0!</v>
      </c>
      <c r="M8" s="89"/>
      <c r="N8" s="350" t="e">
        <f t="shared" si="5"/>
        <v>#DIV/0!</v>
      </c>
      <c r="O8" s="54"/>
      <c r="P8" s="54"/>
      <c r="Q8" s="54"/>
      <c r="R8" s="55"/>
      <c r="S8" s="7"/>
    </row>
    <row r="9" spans="1:19" s="168" customFormat="1" ht="18" customHeight="1" hidden="1">
      <c r="A9" s="351" t="s">
        <v>85</v>
      </c>
      <c r="B9" s="162">
        <f>'USPEH BARANDA'!B9</f>
        <v>0</v>
      </c>
      <c r="C9" s="173"/>
      <c r="D9" s="132" t="e">
        <f t="shared" si="0"/>
        <v>#DIV/0!</v>
      </c>
      <c r="E9" s="89"/>
      <c r="F9" s="135" t="e">
        <f t="shared" si="1"/>
        <v>#DIV/0!</v>
      </c>
      <c r="G9" s="89"/>
      <c r="H9" s="135" t="e">
        <f t="shared" si="2"/>
        <v>#DIV/0!</v>
      </c>
      <c r="I9" s="89"/>
      <c r="J9" s="135" t="e">
        <f t="shared" si="3"/>
        <v>#DIV/0!</v>
      </c>
      <c r="K9" s="89"/>
      <c r="L9" s="135" t="e">
        <f t="shared" si="4"/>
        <v>#DIV/0!</v>
      </c>
      <c r="M9" s="89"/>
      <c r="N9" s="350" t="e">
        <f t="shared" si="5"/>
        <v>#DIV/0!</v>
      </c>
      <c r="O9" s="54"/>
      <c r="P9" s="54"/>
      <c r="Q9" s="54"/>
      <c r="R9" s="55"/>
      <c r="S9" s="7"/>
    </row>
    <row r="10" spans="1:19" s="168" customFormat="1" ht="18" customHeight="1">
      <c r="A10" s="351" t="s">
        <v>86</v>
      </c>
      <c r="B10" s="162">
        <f>'USPEH BARANDA'!B10</f>
        <v>11</v>
      </c>
      <c r="C10" s="173">
        <v>11</v>
      </c>
      <c r="D10" s="132">
        <f t="shared" si="0"/>
        <v>1</v>
      </c>
      <c r="E10" s="89"/>
      <c r="F10" s="135">
        <f t="shared" si="1"/>
      </c>
      <c r="G10" s="89"/>
      <c r="H10" s="135">
        <f t="shared" si="2"/>
      </c>
      <c r="I10" s="89"/>
      <c r="J10" s="135">
        <f t="shared" si="3"/>
      </c>
      <c r="K10" s="89"/>
      <c r="L10" s="135">
        <f t="shared" si="4"/>
      </c>
      <c r="M10" s="89"/>
      <c r="N10" s="350">
        <f t="shared" si="5"/>
      </c>
      <c r="O10" s="54"/>
      <c r="P10" s="54"/>
      <c r="Q10" s="54"/>
      <c r="R10" s="55"/>
      <c r="S10" s="7"/>
    </row>
    <row r="11" spans="1:19" s="168" customFormat="1" ht="18" customHeight="1" hidden="1">
      <c r="A11" s="351" t="s">
        <v>18</v>
      </c>
      <c r="B11" s="162">
        <f>'USPEH BARANDA'!B11</f>
        <v>0</v>
      </c>
      <c r="C11" s="173"/>
      <c r="D11" s="132" t="e">
        <f t="shared" si="0"/>
        <v>#DIV/0!</v>
      </c>
      <c r="E11" s="89"/>
      <c r="F11" s="135" t="e">
        <f t="shared" si="1"/>
        <v>#DIV/0!</v>
      </c>
      <c r="G11" s="89"/>
      <c r="H11" s="135" t="e">
        <f t="shared" si="2"/>
        <v>#DIV/0!</v>
      </c>
      <c r="I11" s="89"/>
      <c r="J11" s="135" t="e">
        <f t="shared" si="3"/>
        <v>#DIV/0!</v>
      </c>
      <c r="K11" s="89"/>
      <c r="L11" s="135" t="e">
        <f t="shared" si="4"/>
        <v>#DIV/0!</v>
      </c>
      <c r="M11" s="89"/>
      <c r="N11" s="350" t="e">
        <f t="shared" si="5"/>
        <v>#DIV/0!</v>
      </c>
      <c r="O11" s="54"/>
      <c r="P11" s="54"/>
      <c r="Q11" s="54"/>
      <c r="R11" s="55"/>
      <c r="S11" s="7"/>
    </row>
    <row r="12" spans="1:19" s="168" customFormat="1" ht="18" customHeight="1" hidden="1">
      <c r="A12" s="351" t="s">
        <v>86</v>
      </c>
      <c r="B12" s="162">
        <f>'USPEH BARANDA'!B12</f>
        <v>0</v>
      </c>
      <c r="C12" s="173"/>
      <c r="D12" s="132" t="e">
        <f t="shared" si="0"/>
        <v>#DIV/0!</v>
      </c>
      <c r="E12" s="89"/>
      <c r="F12" s="135" t="e">
        <f t="shared" si="1"/>
        <v>#DIV/0!</v>
      </c>
      <c r="G12" s="89"/>
      <c r="H12" s="135" t="e">
        <f t="shared" si="2"/>
        <v>#DIV/0!</v>
      </c>
      <c r="I12" s="89"/>
      <c r="J12" s="135" t="e">
        <f t="shared" si="3"/>
        <v>#DIV/0!</v>
      </c>
      <c r="K12" s="89"/>
      <c r="L12" s="135" t="e">
        <f t="shared" si="4"/>
        <v>#DIV/0!</v>
      </c>
      <c r="M12" s="89"/>
      <c r="N12" s="350" t="e">
        <f t="shared" si="5"/>
        <v>#DIV/0!</v>
      </c>
      <c r="O12" s="54"/>
      <c r="P12" s="54"/>
      <c r="Q12" s="54"/>
      <c r="R12" s="55"/>
      <c r="S12" s="7"/>
    </row>
    <row r="13" spans="1:19" s="168" customFormat="1" ht="18" customHeight="1">
      <c r="A13" s="351" t="s">
        <v>21</v>
      </c>
      <c r="B13" s="162">
        <f>'USPEH BARANDA'!B13</f>
        <v>21</v>
      </c>
      <c r="C13" s="173">
        <v>20</v>
      </c>
      <c r="D13" s="132">
        <f t="shared" si="0"/>
        <v>0.9523809523809523</v>
      </c>
      <c r="E13" s="89">
        <v>1</v>
      </c>
      <c r="F13" s="135">
        <f t="shared" si="1"/>
        <v>0.047619047619047616</v>
      </c>
      <c r="G13" s="89"/>
      <c r="H13" s="135">
        <f t="shared" si="2"/>
      </c>
      <c r="I13" s="89"/>
      <c r="J13" s="135">
        <f t="shared" si="3"/>
      </c>
      <c r="K13" s="89"/>
      <c r="L13" s="135">
        <f t="shared" si="4"/>
      </c>
      <c r="M13" s="89"/>
      <c r="N13" s="350">
        <f t="shared" si="5"/>
      </c>
      <c r="O13" s="54"/>
      <c r="P13" s="54"/>
      <c r="Q13" s="54"/>
      <c r="R13" s="55"/>
      <c r="S13" s="7"/>
    </row>
    <row r="14" spans="1:19" s="168" customFormat="1" ht="18" customHeight="1" hidden="1">
      <c r="A14" s="351" t="s">
        <v>20</v>
      </c>
      <c r="B14" s="162">
        <f>'USPEH BARANDA'!B14</f>
        <v>0</v>
      </c>
      <c r="C14" s="173"/>
      <c r="D14" s="132" t="e">
        <f t="shared" si="0"/>
        <v>#DIV/0!</v>
      </c>
      <c r="E14" s="89"/>
      <c r="F14" s="135" t="e">
        <f t="shared" si="1"/>
        <v>#DIV/0!</v>
      </c>
      <c r="G14" s="89"/>
      <c r="H14" s="135" t="e">
        <f t="shared" si="2"/>
        <v>#DIV/0!</v>
      </c>
      <c r="I14" s="89"/>
      <c r="J14" s="135" t="e">
        <f t="shared" si="3"/>
        <v>#DIV/0!</v>
      </c>
      <c r="K14" s="89"/>
      <c r="L14" s="135" t="e">
        <f t="shared" si="4"/>
        <v>#DIV/0!</v>
      </c>
      <c r="M14" s="89"/>
      <c r="N14" s="350" t="e">
        <f t="shared" si="5"/>
        <v>#DIV/0!</v>
      </c>
      <c r="O14" s="54"/>
      <c r="P14" s="54"/>
      <c r="Q14" s="54"/>
      <c r="R14" s="55"/>
      <c r="S14" s="7"/>
    </row>
    <row r="15" spans="1:19" s="168" customFormat="1" ht="18" customHeight="1" hidden="1">
      <c r="A15" s="351" t="s">
        <v>21</v>
      </c>
      <c r="B15" s="162">
        <f>'USPEH BARANDA'!B15</f>
        <v>0</v>
      </c>
      <c r="C15" s="173"/>
      <c r="D15" s="132" t="e">
        <f t="shared" si="0"/>
        <v>#DIV/0!</v>
      </c>
      <c r="E15" s="89"/>
      <c r="F15" s="135" t="e">
        <f t="shared" si="1"/>
        <v>#DIV/0!</v>
      </c>
      <c r="G15" s="89"/>
      <c r="H15" s="135" t="e">
        <f t="shared" si="2"/>
        <v>#DIV/0!</v>
      </c>
      <c r="I15" s="89"/>
      <c r="J15" s="135" t="e">
        <f t="shared" si="3"/>
        <v>#DIV/0!</v>
      </c>
      <c r="K15" s="89"/>
      <c r="L15" s="135" t="e">
        <f t="shared" si="4"/>
        <v>#DIV/0!</v>
      </c>
      <c r="M15" s="89"/>
      <c r="N15" s="350" t="e">
        <f t="shared" si="5"/>
        <v>#DIV/0!</v>
      </c>
      <c r="O15" s="54"/>
      <c r="P15" s="54"/>
      <c r="Q15" s="54"/>
      <c r="R15" s="55"/>
      <c r="S15" s="7"/>
    </row>
    <row r="16" spans="1:19" s="168" customFormat="1" ht="18" customHeight="1" thickBot="1">
      <c r="A16" s="351" t="s">
        <v>24</v>
      </c>
      <c r="B16" s="162">
        <f>'USPEH BARANDA'!B16</f>
        <v>15</v>
      </c>
      <c r="C16" s="173">
        <v>15</v>
      </c>
      <c r="D16" s="132">
        <f t="shared" si="0"/>
        <v>1</v>
      </c>
      <c r="E16" s="89"/>
      <c r="F16" s="135">
        <f t="shared" si="1"/>
      </c>
      <c r="G16" s="89"/>
      <c r="H16" s="135">
        <f t="shared" si="2"/>
      </c>
      <c r="I16" s="89"/>
      <c r="J16" s="135">
        <f t="shared" si="3"/>
      </c>
      <c r="K16" s="89"/>
      <c r="L16" s="135">
        <f t="shared" si="4"/>
      </c>
      <c r="M16" s="89"/>
      <c r="N16" s="350">
        <f t="shared" si="5"/>
      </c>
      <c r="O16" s="54"/>
      <c r="P16" s="54"/>
      <c r="Q16" s="54"/>
      <c r="R16" s="55"/>
      <c r="S16" s="7"/>
    </row>
    <row r="17" spans="1:19" s="168" customFormat="1" ht="18" customHeight="1" hidden="1">
      <c r="A17" s="351" t="s">
        <v>23</v>
      </c>
      <c r="B17" s="162">
        <f>'USPEH BARANDA'!B17</f>
        <v>0</v>
      </c>
      <c r="C17" s="173"/>
      <c r="D17" s="132" t="e">
        <f t="shared" si="0"/>
        <v>#DIV/0!</v>
      </c>
      <c r="E17" s="89"/>
      <c r="F17" s="135" t="e">
        <f t="shared" si="1"/>
        <v>#DIV/0!</v>
      </c>
      <c r="G17" s="89"/>
      <c r="H17" s="135" t="e">
        <f t="shared" si="2"/>
        <v>#DIV/0!</v>
      </c>
      <c r="I17" s="89"/>
      <c r="J17" s="135" t="e">
        <f t="shared" si="3"/>
        <v>#DIV/0!</v>
      </c>
      <c r="K17" s="89"/>
      <c r="L17" s="135" t="e">
        <f t="shared" si="4"/>
        <v>#DIV/0!</v>
      </c>
      <c r="M17" s="89"/>
      <c r="N17" s="350" t="e">
        <f t="shared" si="5"/>
        <v>#DIV/0!</v>
      </c>
      <c r="O17" s="54"/>
      <c r="P17" s="54"/>
      <c r="Q17" s="54"/>
      <c r="R17" s="55"/>
      <c r="S17" s="7"/>
    </row>
    <row r="18" spans="1:19" s="168" customFormat="1" ht="18" customHeight="1" hidden="1" thickBot="1">
      <c r="A18" s="352" t="s">
        <v>24</v>
      </c>
      <c r="B18" s="163">
        <f>'USPEH BARANDA'!B18</f>
        <v>0</v>
      </c>
      <c r="C18" s="174"/>
      <c r="D18" s="133" t="e">
        <f t="shared" si="0"/>
        <v>#DIV/0!</v>
      </c>
      <c r="E18" s="90"/>
      <c r="F18" s="136" t="e">
        <f t="shared" si="1"/>
        <v>#DIV/0!</v>
      </c>
      <c r="G18" s="90"/>
      <c r="H18" s="136" t="e">
        <f t="shared" si="2"/>
        <v>#DIV/0!</v>
      </c>
      <c r="I18" s="90"/>
      <c r="J18" s="136" t="e">
        <f t="shared" si="3"/>
        <v>#DIV/0!</v>
      </c>
      <c r="K18" s="90"/>
      <c r="L18" s="136" t="e">
        <f t="shared" si="4"/>
        <v>#DIV/0!</v>
      </c>
      <c r="M18" s="90"/>
      <c r="N18" s="350" t="e">
        <f t="shared" si="5"/>
        <v>#DIV/0!</v>
      </c>
      <c r="O18" s="54"/>
      <c r="P18" s="54"/>
      <c r="Q18" s="54"/>
      <c r="R18" s="55"/>
      <c r="S18" s="7"/>
    </row>
    <row r="19" spans="1:18" s="70" customFormat="1" ht="18" customHeight="1" thickBot="1">
      <c r="A19" s="365" t="s">
        <v>25</v>
      </c>
      <c r="B19" s="356">
        <f>SUM(B6:B18)</f>
        <v>67</v>
      </c>
      <c r="C19" s="303">
        <f>SUM(C6:C18)</f>
        <v>66</v>
      </c>
      <c r="D19" s="357">
        <f t="shared" si="0"/>
        <v>0.9850746268656716</v>
      </c>
      <c r="E19" s="304">
        <f>SUM(E6:E18)</f>
        <v>1</v>
      </c>
      <c r="F19" s="358">
        <f t="shared" si="1"/>
        <v>0.014925373134328358</v>
      </c>
      <c r="G19" s="304">
        <f>SUM(G6:G18)</f>
        <v>0</v>
      </c>
      <c r="H19" s="358">
        <f t="shared" si="2"/>
      </c>
      <c r="I19" s="304">
        <f>SUM(I6:I18)</f>
        <v>0</v>
      </c>
      <c r="J19" s="358">
        <f t="shared" si="3"/>
      </c>
      <c r="K19" s="304">
        <f>SUM(K6:K18)</f>
        <v>0</v>
      </c>
      <c r="L19" s="358">
        <f t="shared" si="4"/>
      </c>
      <c r="M19" s="304">
        <f>SUM(M6:M18)</f>
        <v>0</v>
      </c>
      <c r="N19" s="359">
        <f>IF(M19/B19&gt;0,M19/B19,"")</f>
      </c>
      <c r="O19" s="69"/>
      <c r="P19" s="69"/>
      <c r="Q19" s="69"/>
      <c r="R19" s="69"/>
    </row>
    <row r="20" spans="1:19" s="168" customFormat="1" ht="18" customHeight="1" hidden="1">
      <c r="A20" s="505" t="s">
        <v>136</v>
      </c>
      <c r="B20" s="164">
        <f>'USPEH BARANDA'!B20</f>
        <v>0</v>
      </c>
      <c r="C20" s="175"/>
      <c r="D20" s="134" t="e">
        <f t="shared" si="0"/>
        <v>#DIV/0!</v>
      </c>
      <c r="E20" s="91"/>
      <c r="F20" s="137" t="e">
        <f t="shared" si="1"/>
        <v>#DIV/0!</v>
      </c>
      <c r="G20" s="91"/>
      <c r="H20" s="137" t="e">
        <f t="shared" si="2"/>
        <v>#DIV/0!</v>
      </c>
      <c r="I20" s="91"/>
      <c r="J20" s="137" t="e">
        <f t="shared" si="3"/>
        <v>#DIV/0!</v>
      </c>
      <c r="K20" s="91"/>
      <c r="L20" s="137" t="e">
        <f t="shared" si="4"/>
        <v>#DIV/0!</v>
      </c>
      <c r="M20" s="91"/>
      <c r="N20" s="355" t="e">
        <f>IF(M20/B20&gt;0,M20/B20,"")</f>
        <v>#DIV/0!</v>
      </c>
      <c r="O20" s="54"/>
      <c r="P20" s="54"/>
      <c r="Q20" s="54"/>
      <c r="R20" s="55"/>
      <c r="S20" s="7"/>
    </row>
    <row r="21" spans="1:19" s="168" customFormat="1" ht="18" customHeight="1">
      <c r="A21" s="354" t="s">
        <v>28</v>
      </c>
      <c r="B21" s="164">
        <f>'USPEH BARANDA'!B21</f>
        <v>19</v>
      </c>
      <c r="C21" s="175">
        <v>13</v>
      </c>
      <c r="D21" s="134">
        <f t="shared" si="0"/>
        <v>0.6842105263157895</v>
      </c>
      <c r="E21" s="91">
        <v>2</v>
      </c>
      <c r="F21" s="137">
        <f t="shared" si="1"/>
        <v>0.10526315789473684</v>
      </c>
      <c r="G21" s="91">
        <v>2</v>
      </c>
      <c r="H21" s="137">
        <f t="shared" si="2"/>
        <v>0.10526315789473684</v>
      </c>
      <c r="I21" s="91"/>
      <c r="J21" s="137">
        <f t="shared" si="3"/>
      </c>
      <c r="K21" s="91">
        <v>2</v>
      </c>
      <c r="L21" s="137">
        <f t="shared" si="4"/>
        <v>0.10526315789473684</v>
      </c>
      <c r="M21" s="91"/>
      <c r="N21" s="355">
        <f aca="true" t="shared" si="6" ref="N21:N32">IF(M21/B21&gt;0,M21/B21,"")</f>
      </c>
      <c r="O21" s="54"/>
      <c r="P21" s="54"/>
      <c r="Q21" s="54"/>
      <c r="R21" s="55"/>
      <c r="S21" s="7"/>
    </row>
    <row r="22" spans="1:19" s="168" customFormat="1" ht="18" customHeight="1" hidden="1">
      <c r="A22" s="351" t="s">
        <v>27</v>
      </c>
      <c r="B22" s="164">
        <f>'USPEH BARANDA'!B22</f>
        <v>0</v>
      </c>
      <c r="C22" s="173"/>
      <c r="D22" s="132" t="e">
        <f t="shared" si="0"/>
        <v>#DIV/0!</v>
      </c>
      <c r="E22" s="89"/>
      <c r="F22" s="135" t="e">
        <f t="shared" si="1"/>
        <v>#DIV/0!</v>
      </c>
      <c r="G22" s="89"/>
      <c r="H22" s="135" t="e">
        <f t="shared" si="2"/>
        <v>#DIV/0!</v>
      </c>
      <c r="I22" s="89"/>
      <c r="J22" s="135" t="e">
        <f t="shared" si="3"/>
        <v>#DIV/0!</v>
      </c>
      <c r="K22" s="89"/>
      <c r="L22" s="135" t="e">
        <f t="shared" si="4"/>
        <v>#DIV/0!</v>
      </c>
      <c r="M22" s="89"/>
      <c r="N22" s="355" t="e">
        <f t="shared" si="6"/>
        <v>#DIV/0!</v>
      </c>
      <c r="O22" s="54"/>
      <c r="P22" s="54"/>
      <c r="Q22" s="54"/>
      <c r="R22" s="55"/>
      <c r="S22" s="7"/>
    </row>
    <row r="23" spans="1:19" s="168" customFormat="1" ht="18" customHeight="1" hidden="1">
      <c r="A23" s="351" t="s">
        <v>28</v>
      </c>
      <c r="B23" s="164">
        <f>'USPEH BARANDA'!B23</f>
        <v>0</v>
      </c>
      <c r="C23" s="173"/>
      <c r="D23" s="132" t="e">
        <f t="shared" si="0"/>
        <v>#DIV/0!</v>
      </c>
      <c r="E23" s="89"/>
      <c r="F23" s="135" t="e">
        <f t="shared" si="1"/>
        <v>#DIV/0!</v>
      </c>
      <c r="G23" s="89"/>
      <c r="H23" s="135" t="e">
        <f t="shared" si="2"/>
        <v>#DIV/0!</v>
      </c>
      <c r="I23" s="89"/>
      <c r="J23" s="135" t="e">
        <f t="shared" si="3"/>
        <v>#DIV/0!</v>
      </c>
      <c r="K23" s="89"/>
      <c r="L23" s="135" t="e">
        <f t="shared" si="4"/>
        <v>#DIV/0!</v>
      </c>
      <c r="M23" s="89"/>
      <c r="N23" s="355" t="e">
        <f t="shared" si="6"/>
        <v>#DIV/0!</v>
      </c>
      <c r="O23" s="54"/>
      <c r="P23" s="54"/>
      <c r="Q23" s="54"/>
      <c r="R23" s="55"/>
      <c r="S23" s="7"/>
    </row>
    <row r="24" spans="1:19" s="168" customFormat="1" ht="18" customHeight="1">
      <c r="A24" s="351" t="s">
        <v>31</v>
      </c>
      <c r="B24" s="164">
        <f>'USPEH BARANDA'!B24</f>
        <v>17</v>
      </c>
      <c r="C24" s="173">
        <v>13</v>
      </c>
      <c r="D24" s="132">
        <f t="shared" si="0"/>
        <v>0.7647058823529411</v>
      </c>
      <c r="E24" s="89">
        <v>3</v>
      </c>
      <c r="F24" s="135">
        <f t="shared" si="1"/>
        <v>0.17647058823529413</v>
      </c>
      <c r="G24" s="89">
        <v>1</v>
      </c>
      <c r="H24" s="135">
        <f t="shared" si="2"/>
        <v>0.058823529411764705</v>
      </c>
      <c r="I24" s="89"/>
      <c r="J24" s="135">
        <f t="shared" si="3"/>
      </c>
      <c r="K24" s="89"/>
      <c r="L24" s="135">
        <f t="shared" si="4"/>
      </c>
      <c r="M24" s="89"/>
      <c r="N24" s="355">
        <f t="shared" si="6"/>
      </c>
      <c r="O24" s="54"/>
      <c r="P24" s="54"/>
      <c r="Q24" s="54"/>
      <c r="R24" s="55"/>
      <c r="S24" s="7"/>
    </row>
    <row r="25" spans="1:19" s="168" customFormat="1" ht="18" customHeight="1" hidden="1">
      <c r="A25" s="351" t="s">
        <v>30</v>
      </c>
      <c r="B25" s="164">
        <f>'USPEH BARANDA'!B25</f>
        <v>0</v>
      </c>
      <c r="C25" s="173"/>
      <c r="D25" s="132" t="e">
        <f t="shared" si="0"/>
        <v>#DIV/0!</v>
      </c>
      <c r="E25" s="89"/>
      <c r="F25" s="135" t="e">
        <f t="shared" si="1"/>
        <v>#DIV/0!</v>
      </c>
      <c r="G25" s="89"/>
      <c r="H25" s="135" t="e">
        <f t="shared" si="2"/>
        <v>#DIV/0!</v>
      </c>
      <c r="I25" s="89"/>
      <c r="J25" s="135" t="e">
        <f t="shared" si="3"/>
        <v>#DIV/0!</v>
      </c>
      <c r="K25" s="89"/>
      <c r="L25" s="135" t="e">
        <f t="shared" si="4"/>
        <v>#DIV/0!</v>
      </c>
      <c r="M25" s="89"/>
      <c r="N25" s="355" t="e">
        <f t="shared" si="6"/>
        <v>#DIV/0!</v>
      </c>
      <c r="O25" s="54"/>
      <c r="P25" s="54"/>
      <c r="Q25" s="54"/>
      <c r="R25" s="55"/>
      <c r="S25" s="7"/>
    </row>
    <row r="26" spans="1:19" s="168" customFormat="1" ht="18" customHeight="1" hidden="1">
      <c r="A26" s="351" t="s">
        <v>31</v>
      </c>
      <c r="B26" s="164">
        <f>'USPEH BARANDA'!B26</f>
        <v>0</v>
      </c>
      <c r="C26" s="173"/>
      <c r="D26" s="132" t="e">
        <f t="shared" si="0"/>
        <v>#DIV/0!</v>
      </c>
      <c r="E26" s="89"/>
      <c r="F26" s="135" t="e">
        <f t="shared" si="1"/>
        <v>#DIV/0!</v>
      </c>
      <c r="G26" s="89"/>
      <c r="H26" s="135" t="e">
        <f t="shared" si="2"/>
        <v>#DIV/0!</v>
      </c>
      <c r="I26" s="89"/>
      <c r="J26" s="135" t="e">
        <f t="shared" si="3"/>
        <v>#DIV/0!</v>
      </c>
      <c r="K26" s="89"/>
      <c r="L26" s="135" t="e">
        <f t="shared" si="4"/>
        <v>#DIV/0!</v>
      </c>
      <c r="M26" s="89"/>
      <c r="N26" s="355" t="e">
        <f t="shared" si="6"/>
        <v>#DIV/0!</v>
      </c>
      <c r="O26" s="54"/>
      <c r="P26" s="54"/>
      <c r="Q26" s="54"/>
      <c r="R26" s="55"/>
      <c r="S26" s="7"/>
    </row>
    <row r="27" spans="1:19" s="168" customFormat="1" ht="18" customHeight="1">
      <c r="A27" s="351" t="s">
        <v>78</v>
      </c>
      <c r="B27" s="164">
        <f>'USPEH BARANDA'!B27</f>
        <v>15</v>
      </c>
      <c r="C27" s="173">
        <v>11</v>
      </c>
      <c r="D27" s="132">
        <f t="shared" si="0"/>
        <v>0.7333333333333333</v>
      </c>
      <c r="E27" s="89">
        <v>1</v>
      </c>
      <c r="F27" s="135">
        <f t="shared" si="1"/>
        <v>0.06666666666666667</v>
      </c>
      <c r="G27" s="89">
        <v>3</v>
      </c>
      <c r="H27" s="135">
        <f t="shared" si="2"/>
        <v>0.2</v>
      </c>
      <c r="I27" s="89"/>
      <c r="J27" s="135">
        <f t="shared" si="3"/>
      </c>
      <c r="K27" s="89"/>
      <c r="L27" s="135">
        <f t="shared" si="4"/>
      </c>
      <c r="M27" s="89"/>
      <c r="N27" s="355">
        <f t="shared" si="6"/>
      </c>
      <c r="O27" s="54"/>
      <c r="P27" s="54"/>
      <c r="Q27" s="54"/>
      <c r="R27" s="55"/>
      <c r="S27" s="7"/>
    </row>
    <row r="28" spans="1:19" s="168" customFormat="1" ht="18" customHeight="1" hidden="1">
      <c r="A28" s="351" t="s">
        <v>33</v>
      </c>
      <c r="B28" s="164">
        <f>'USPEH BARANDA'!B28</f>
        <v>0</v>
      </c>
      <c r="C28" s="173"/>
      <c r="D28" s="132" t="e">
        <f t="shared" si="0"/>
        <v>#DIV/0!</v>
      </c>
      <c r="E28" s="89"/>
      <c r="F28" s="135" t="e">
        <f t="shared" si="1"/>
        <v>#DIV/0!</v>
      </c>
      <c r="G28" s="89"/>
      <c r="H28" s="135" t="e">
        <f t="shared" si="2"/>
        <v>#DIV/0!</v>
      </c>
      <c r="I28" s="89"/>
      <c r="J28" s="135" t="e">
        <f t="shared" si="3"/>
        <v>#DIV/0!</v>
      </c>
      <c r="K28" s="89"/>
      <c r="L28" s="135" t="e">
        <f t="shared" si="4"/>
        <v>#DIV/0!</v>
      </c>
      <c r="M28" s="89"/>
      <c r="N28" s="355" t="e">
        <f t="shared" si="6"/>
        <v>#DIV/0!</v>
      </c>
      <c r="O28" s="54"/>
      <c r="P28" s="54"/>
      <c r="Q28" s="54"/>
      <c r="R28" s="55"/>
      <c r="S28" s="7"/>
    </row>
    <row r="29" spans="1:19" s="168" customFormat="1" ht="18" customHeight="1" hidden="1">
      <c r="A29" s="351" t="s">
        <v>78</v>
      </c>
      <c r="B29" s="164">
        <f>'USPEH BARANDA'!B29</f>
        <v>0</v>
      </c>
      <c r="C29" s="173"/>
      <c r="D29" s="132" t="e">
        <f t="shared" si="0"/>
        <v>#DIV/0!</v>
      </c>
      <c r="E29" s="89"/>
      <c r="F29" s="135" t="e">
        <f t="shared" si="1"/>
        <v>#DIV/0!</v>
      </c>
      <c r="G29" s="89"/>
      <c r="H29" s="135" t="e">
        <f t="shared" si="2"/>
        <v>#DIV/0!</v>
      </c>
      <c r="I29" s="89"/>
      <c r="J29" s="135" t="e">
        <f t="shared" si="3"/>
        <v>#DIV/0!</v>
      </c>
      <c r="K29" s="89"/>
      <c r="L29" s="135" t="e">
        <f t="shared" si="4"/>
        <v>#DIV/0!</v>
      </c>
      <c r="M29" s="89"/>
      <c r="N29" s="355" t="e">
        <f t="shared" si="6"/>
        <v>#DIV/0!</v>
      </c>
      <c r="O29" s="54"/>
      <c r="P29" s="54"/>
      <c r="Q29" s="54"/>
      <c r="R29" s="55"/>
      <c r="S29" s="7"/>
    </row>
    <row r="30" spans="1:19" s="168" customFormat="1" ht="18" customHeight="1" thickBot="1">
      <c r="A30" s="351" t="s">
        <v>87</v>
      </c>
      <c r="B30" s="164">
        <f>'USPEH BARANDA'!B30</f>
        <v>15</v>
      </c>
      <c r="C30" s="173">
        <v>14</v>
      </c>
      <c r="D30" s="132">
        <f t="shared" si="0"/>
        <v>0.9333333333333333</v>
      </c>
      <c r="E30" s="89">
        <v>1</v>
      </c>
      <c r="F30" s="135">
        <f t="shared" si="1"/>
        <v>0.06666666666666667</v>
      </c>
      <c r="G30" s="89"/>
      <c r="H30" s="135">
        <f t="shared" si="2"/>
      </c>
      <c r="I30" s="89"/>
      <c r="J30" s="135">
        <f t="shared" si="3"/>
      </c>
      <c r="K30" s="89"/>
      <c r="L30" s="135">
        <f t="shared" si="4"/>
      </c>
      <c r="M30" s="89"/>
      <c r="N30" s="355">
        <f t="shared" si="6"/>
      </c>
      <c r="O30" s="54"/>
      <c r="P30" s="54"/>
      <c r="Q30" s="54"/>
      <c r="R30" s="55"/>
      <c r="S30" s="7"/>
    </row>
    <row r="31" spans="1:19" s="168" customFormat="1" ht="18" customHeight="1" hidden="1">
      <c r="A31" s="351" t="s">
        <v>35</v>
      </c>
      <c r="B31" s="164">
        <f>'USPEH BARANDA'!B31</f>
        <v>0</v>
      </c>
      <c r="C31" s="174"/>
      <c r="D31" s="132" t="e">
        <f t="shared" si="0"/>
        <v>#DIV/0!</v>
      </c>
      <c r="E31" s="90"/>
      <c r="F31" s="135" t="e">
        <f t="shared" si="1"/>
        <v>#DIV/0!</v>
      </c>
      <c r="G31" s="90"/>
      <c r="H31" s="135" t="e">
        <f t="shared" si="2"/>
        <v>#DIV/0!</v>
      </c>
      <c r="I31" s="90"/>
      <c r="J31" s="135" t="e">
        <f t="shared" si="3"/>
        <v>#DIV/0!</v>
      </c>
      <c r="K31" s="90"/>
      <c r="L31" s="135" t="e">
        <f t="shared" si="4"/>
        <v>#DIV/0!</v>
      </c>
      <c r="M31" s="90"/>
      <c r="N31" s="355" t="e">
        <f t="shared" si="6"/>
        <v>#DIV/0!</v>
      </c>
      <c r="O31" s="54"/>
      <c r="P31" s="54"/>
      <c r="Q31" s="54"/>
      <c r="R31" s="55"/>
      <c r="S31" s="7"/>
    </row>
    <row r="32" spans="1:19" s="168" customFormat="1" ht="18" customHeight="1" hidden="1" thickBot="1">
      <c r="A32" s="352" t="s">
        <v>87</v>
      </c>
      <c r="B32" s="165">
        <f>'USPEH BARANDA'!B32</f>
        <v>0</v>
      </c>
      <c r="C32" s="174"/>
      <c r="D32" s="133" t="e">
        <f t="shared" si="0"/>
        <v>#DIV/0!</v>
      </c>
      <c r="E32" s="90"/>
      <c r="F32" s="136" t="e">
        <f t="shared" si="1"/>
        <v>#DIV/0!</v>
      </c>
      <c r="G32" s="90"/>
      <c r="H32" s="136" t="e">
        <f t="shared" si="2"/>
        <v>#DIV/0!</v>
      </c>
      <c r="I32" s="90"/>
      <c r="J32" s="136" t="e">
        <f t="shared" si="3"/>
        <v>#DIV/0!</v>
      </c>
      <c r="K32" s="90"/>
      <c r="L32" s="136" t="e">
        <f t="shared" si="4"/>
        <v>#DIV/0!</v>
      </c>
      <c r="M32" s="90"/>
      <c r="N32" s="355" t="e">
        <f t="shared" si="6"/>
        <v>#DIV/0!</v>
      </c>
      <c r="O32" s="54"/>
      <c r="P32" s="54"/>
      <c r="Q32" s="54"/>
      <c r="R32" s="55"/>
      <c r="S32" s="7"/>
    </row>
    <row r="33" spans="1:18" s="28" customFormat="1" ht="18" customHeight="1" thickBot="1">
      <c r="A33" s="365" t="s">
        <v>36</v>
      </c>
      <c r="B33" s="356">
        <f>SUM(B20:B32)</f>
        <v>66</v>
      </c>
      <c r="C33" s="303">
        <f>SUM(C20:C32)</f>
        <v>51</v>
      </c>
      <c r="D33" s="366">
        <f t="shared" si="0"/>
        <v>0.7727272727272727</v>
      </c>
      <c r="E33" s="304">
        <f>SUM(E20:E32)</f>
        <v>7</v>
      </c>
      <c r="F33" s="367">
        <f t="shared" si="1"/>
        <v>0.10606060606060606</v>
      </c>
      <c r="G33" s="304">
        <f>SUM(G20:G32)</f>
        <v>6</v>
      </c>
      <c r="H33" s="367">
        <f t="shared" si="2"/>
        <v>0.09090909090909091</v>
      </c>
      <c r="I33" s="304">
        <f>SUM(I20:I32)</f>
        <v>0</v>
      </c>
      <c r="J33" s="367">
        <f t="shared" si="3"/>
      </c>
      <c r="K33" s="304">
        <f>SUM(K20:K32)</f>
        <v>2</v>
      </c>
      <c r="L33" s="367">
        <f t="shared" si="4"/>
        <v>0.030303030303030304</v>
      </c>
      <c r="M33" s="304">
        <f>SUM(M20:M32)</f>
        <v>0</v>
      </c>
      <c r="N33" s="368">
        <f>IF(M33/B33&gt;0,M33/B33,"")</f>
      </c>
      <c r="O33" s="69"/>
      <c r="P33" s="69"/>
      <c r="Q33" s="69"/>
      <c r="R33" s="72"/>
    </row>
    <row r="34" spans="1:18" s="28" customFormat="1" ht="18" customHeight="1" thickBot="1">
      <c r="A34" s="360" t="s">
        <v>37</v>
      </c>
      <c r="B34" s="361">
        <f>B19+B33</f>
        <v>133</v>
      </c>
      <c r="C34" s="331">
        <f>C19+C33</f>
        <v>117</v>
      </c>
      <c r="D34" s="362">
        <f t="shared" si="0"/>
        <v>0.8796992481203008</v>
      </c>
      <c r="E34" s="332">
        <f>E19+E33</f>
        <v>8</v>
      </c>
      <c r="F34" s="363">
        <f t="shared" si="1"/>
        <v>0.06015037593984962</v>
      </c>
      <c r="G34" s="332">
        <f>G19+G33</f>
        <v>6</v>
      </c>
      <c r="H34" s="363">
        <f t="shared" si="2"/>
        <v>0.045112781954887216</v>
      </c>
      <c r="I34" s="332">
        <f>I19+I33</f>
        <v>0</v>
      </c>
      <c r="J34" s="363">
        <f t="shared" si="3"/>
      </c>
      <c r="K34" s="332">
        <f>K19+K33</f>
        <v>2</v>
      </c>
      <c r="L34" s="363">
        <f t="shared" si="4"/>
        <v>0.015037593984962405</v>
      </c>
      <c r="M34" s="332">
        <f>M19+M33</f>
        <v>0</v>
      </c>
      <c r="N34" s="364">
        <f>IF(M34/B34&gt;0,M34/B34,"")</f>
      </c>
      <c r="O34" s="69"/>
      <c r="P34" s="69"/>
      <c r="Q34" s="69"/>
      <c r="R34" s="72"/>
    </row>
    <row r="35" spans="15:18" ht="15.75">
      <c r="O35" s="48"/>
      <c r="P35" s="48"/>
      <c r="Q35" s="48"/>
      <c r="R35" s="48"/>
    </row>
  </sheetData>
  <sheetProtection selectLockedCells="1"/>
  <mergeCells count="3">
    <mergeCell ref="C4:N4"/>
    <mergeCell ref="A2:N2"/>
    <mergeCell ref="A1:N1"/>
  </mergeCells>
  <printOptions horizontalCentered="1" verticalCentered="1"/>
  <pageMargins left="0.16" right="0.28" top="0.1968503937007874" bottom="0.15748031496062992" header="0.1968503937007874" footer="0.15748031496062992"/>
  <pageSetup horizontalDpi="600" verticalDpi="6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S35"/>
  <sheetViews>
    <sheetView view="pageBreakPreview" zoomScaleNormal="70" zoomScaleSheetLayoutView="100" zoomScalePageLayoutView="0" workbookViewId="0" topLeftCell="A1">
      <selection activeCell="C30" sqref="C30"/>
    </sheetView>
  </sheetViews>
  <sheetFormatPr defaultColWidth="0" defaultRowHeight="15.75" customHeight="1" zeroHeight="1"/>
  <cols>
    <col min="1" max="1" width="8.296875" style="49" customWidth="1"/>
    <col min="2" max="2" width="16.296875" style="49" customWidth="1"/>
    <col min="3" max="12" width="8.296875" style="49" customWidth="1"/>
    <col min="13" max="13" width="8.296875" style="169" customWidth="1"/>
    <col min="14" max="15" width="8.296875" style="49" customWidth="1"/>
    <col min="16" max="19" width="8.296875" style="49" hidden="1" customWidth="1"/>
    <col min="20" max="16384" width="8.296875" style="48" hidden="1" customWidth="1"/>
  </cols>
  <sheetData>
    <row r="1" spans="1:19" s="166" customFormat="1" ht="15.75">
      <c r="A1" s="679" t="s">
        <v>172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80"/>
      <c r="N1" s="680"/>
      <c r="O1" s="73"/>
      <c r="P1" s="73"/>
      <c r="Q1" s="73"/>
      <c r="R1" s="73"/>
      <c r="S1" s="74"/>
    </row>
    <row r="2" spans="1:18" ht="15.75">
      <c r="A2" s="689" t="s">
        <v>99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1"/>
      <c r="N2" s="691"/>
      <c r="O2" s="64"/>
      <c r="P2" s="64"/>
      <c r="Q2" s="64"/>
      <c r="R2" s="64"/>
    </row>
    <row r="3" spans="1:13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71"/>
    </row>
    <row r="4" spans="1:19" s="28" customFormat="1" ht="15.75">
      <c r="A4" s="345"/>
      <c r="B4" s="346" t="s">
        <v>1</v>
      </c>
      <c r="C4" s="686" t="s">
        <v>96</v>
      </c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678"/>
      <c r="O4" s="75"/>
      <c r="P4" s="75"/>
      <c r="Q4" s="75"/>
      <c r="R4" s="71"/>
      <c r="S4" s="5"/>
    </row>
    <row r="5" spans="1:19" s="167" customFormat="1" ht="76.5" customHeight="1">
      <c r="A5" s="347" t="s">
        <v>3</v>
      </c>
      <c r="B5" s="161" t="s">
        <v>39</v>
      </c>
      <c r="C5" s="172" t="s">
        <v>142</v>
      </c>
      <c r="D5" s="127" t="s">
        <v>9</v>
      </c>
      <c r="E5" s="128" t="s">
        <v>115</v>
      </c>
      <c r="F5" s="127" t="s">
        <v>9</v>
      </c>
      <c r="G5" s="128" t="s">
        <v>116</v>
      </c>
      <c r="H5" s="127" t="s">
        <v>9</v>
      </c>
      <c r="I5" s="128" t="s">
        <v>117</v>
      </c>
      <c r="J5" s="127" t="s">
        <v>9</v>
      </c>
      <c r="K5" s="128" t="s">
        <v>118</v>
      </c>
      <c r="L5" s="127" t="s">
        <v>9</v>
      </c>
      <c r="M5" s="128" t="s">
        <v>111</v>
      </c>
      <c r="N5" s="348" t="s">
        <v>9</v>
      </c>
      <c r="O5" s="77"/>
      <c r="P5" s="77"/>
      <c r="Q5" s="78"/>
      <c r="R5" s="79"/>
      <c r="S5" s="79"/>
    </row>
    <row r="6" spans="1:19" s="168" customFormat="1" ht="18" customHeight="1" hidden="1">
      <c r="A6" s="349" t="s">
        <v>154</v>
      </c>
      <c r="B6" s="162">
        <f>'USPEH BARANDA'!B6</f>
        <v>0</v>
      </c>
      <c r="C6" s="173"/>
      <c r="D6" s="132" t="e">
        <f aca="true" t="shared" si="0" ref="D6:D34">IF(C6/B6&gt;0,C6/B6,"")</f>
        <v>#DIV/0!</v>
      </c>
      <c r="E6" s="89"/>
      <c r="F6" s="135" t="e">
        <f aca="true" t="shared" si="1" ref="F6:F34">IF(E6/B6&gt;0,E6/B6,"")</f>
        <v>#DIV/0!</v>
      </c>
      <c r="G6" s="89"/>
      <c r="H6" s="135" t="e">
        <f aca="true" t="shared" si="2" ref="H6:H34">IF(G6/B6&gt;0,G6/B6,"")</f>
        <v>#DIV/0!</v>
      </c>
      <c r="I6" s="89"/>
      <c r="J6" s="135" t="e">
        <f aca="true" t="shared" si="3" ref="J6:J34">IF(I6/B6&gt;0,I6/B6,"")</f>
        <v>#DIV/0!</v>
      </c>
      <c r="K6" s="89"/>
      <c r="L6" s="135" t="e">
        <f aca="true" t="shared" si="4" ref="L6:L34">IF(K6/B6&gt;0,K6/B6,"")</f>
        <v>#DIV/0!</v>
      </c>
      <c r="M6" s="89"/>
      <c r="N6" s="350" t="e">
        <f>IF(M6/B6&gt;0,M6/B6,"")</f>
        <v>#DIV/0!</v>
      </c>
      <c r="O6" s="54"/>
      <c r="P6" s="54"/>
      <c r="Q6" s="54"/>
      <c r="R6" s="55"/>
      <c r="S6" s="7"/>
    </row>
    <row r="7" spans="1:19" s="168" customFormat="1" ht="18" customHeight="1">
      <c r="A7" s="351" t="s">
        <v>85</v>
      </c>
      <c r="B7" s="162">
        <f>'USPEH BARANDA'!B7</f>
        <v>20</v>
      </c>
      <c r="C7" s="173"/>
      <c r="D7" s="132">
        <f t="shared" si="0"/>
      </c>
      <c r="E7" s="89"/>
      <c r="F7" s="135">
        <f t="shared" si="1"/>
      </c>
      <c r="G7" s="89"/>
      <c r="H7" s="135">
        <f t="shared" si="2"/>
      </c>
      <c r="I7" s="89"/>
      <c r="J7" s="135">
        <f t="shared" si="3"/>
      </c>
      <c r="K7" s="89"/>
      <c r="L7" s="135">
        <f t="shared" si="4"/>
      </c>
      <c r="M7" s="89"/>
      <c r="N7" s="350">
        <f>IF(M7/B7&gt;0,M7/B7,"")</f>
      </c>
      <c r="O7" s="54"/>
      <c r="P7" s="54"/>
      <c r="Q7" s="54"/>
      <c r="R7" s="55"/>
      <c r="S7" s="7"/>
    </row>
    <row r="8" spans="1:19" s="168" customFormat="1" ht="18" customHeight="1" hidden="1">
      <c r="A8" s="351" t="s">
        <v>16</v>
      </c>
      <c r="B8" s="162">
        <f>'USPEH BARANDA'!B8</f>
        <v>0</v>
      </c>
      <c r="C8" s="173"/>
      <c r="D8" s="132" t="e">
        <f t="shared" si="0"/>
        <v>#DIV/0!</v>
      </c>
      <c r="E8" s="89"/>
      <c r="F8" s="135" t="e">
        <f t="shared" si="1"/>
        <v>#DIV/0!</v>
      </c>
      <c r="G8" s="89"/>
      <c r="H8" s="135" t="e">
        <f t="shared" si="2"/>
        <v>#DIV/0!</v>
      </c>
      <c r="I8" s="89"/>
      <c r="J8" s="135" t="e">
        <f t="shared" si="3"/>
        <v>#DIV/0!</v>
      </c>
      <c r="K8" s="89"/>
      <c r="L8" s="135" t="e">
        <f t="shared" si="4"/>
        <v>#DIV/0!</v>
      </c>
      <c r="M8" s="89"/>
      <c r="N8" s="350" t="e">
        <f aca="true" t="shared" si="5" ref="N8:N17">IF(M8/B8&gt;0,M8/B8,"")</f>
        <v>#DIV/0!</v>
      </c>
      <c r="O8" s="54"/>
      <c r="P8" s="54"/>
      <c r="Q8" s="54"/>
      <c r="R8" s="55"/>
      <c r="S8" s="7"/>
    </row>
    <row r="9" spans="1:19" s="168" customFormat="1" ht="18" customHeight="1" hidden="1">
      <c r="A9" s="351" t="s">
        <v>85</v>
      </c>
      <c r="B9" s="162">
        <f>'USPEH BARANDA'!B9</f>
        <v>0</v>
      </c>
      <c r="C9" s="173"/>
      <c r="D9" s="132" t="e">
        <f t="shared" si="0"/>
        <v>#DIV/0!</v>
      </c>
      <c r="E9" s="89"/>
      <c r="F9" s="135" t="e">
        <f t="shared" si="1"/>
        <v>#DIV/0!</v>
      </c>
      <c r="G9" s="89"/>
      <c r="H9" s="135" t="e">
        <f t="shared" si="2"/>
        <v>#DIV/0!</v>
      </c>
      <c r="I9" s="89"/>
      <c r="J9" s="135" t="e">
        <f t="shared" si="3"/>
        <v>#DIV/0!</v>
      </c>
      <c r="K9" s="89"/>
      <c r="L9" s="135" t="e">
        <f t="shared" si="4"/>
        <v>#DIV/0!</v>
      </c>
      <c r="M9" s="89"/>
      <c r="N9" s="350" t="e">
        <f t="shared" si="5"/>
        <v>#DIV/0!</v>
      </c>
      <c r="O9" s="54"/>
      <c r="P9" s="54"/>
      <c r="Q9" s="54"/>
      <c r="R9" s="55"/>
      <c r="S9" s="7"/>
    </row>
    <row r="10" spans="1:19" s="168" customFormat="1" ht="18" customHeight="1">
      <c r="A10" s="351" t="s">
        <v>86</v>
      </c>
      <c r="B10" s="162">
        <f>'USPEH BARANDA'!B10</f>
        <v>11</v>
      </c>
      <c r="C10" s="173"/>
      <c r="D10" s="132">
        <f t="shared" si="0"/>
      </c>
      <c r="E10" s="89"/>
      <c r="F10" s="135">
        <f t="shared" si="1"/>
      </c>
      <c r="G10" s="89"/>
      <c r="H10" s="135">
        <f t="shared" si="2"/>
      </c>
      <c r="I10" s="89"/>
      <c r="J10" s="135">
        <f t="shared" si="3"/>
      </c>
      <c r="K10" s="89"/>
      <c r="L10" s="135">
        <f t="shared" si="4"/>
      </c>
      <c r="M10" s="89"/>
      <c r="N10" s="350">
        <f t="shared" si="5"/>
      </c>
      <c r="O10" s="54"/>
      <c r="P10" s="54"/>
      <c r="Q10" s="54"/>
      <c r="R10" s="55"/>
      <c r="S10" s="7"/>
    </row>
    <row r="11" spans="1:19" s="168" customFormat="1" ht="18" customHeight="1" hidden="1">
      <c r="A11" s="351" t="s">
        <v>18</v>
      </c>
      <c r="B11" s="162">
        <f>'USPEH BARANDA'!B11</f>
        <v>0</v>
      </c>
      <c r="C11" s="173"/>
      <c r="D11" s="132" t="e">
        <f t="shared" si="0"/>
        <v>#DIV/0!</v>
      </c>
      <c r="E11" s="89"/>
      <c r="F11" s="135" t="e">
        <f t="shared" si="1"/>
        <v>#DIV/0!</v>
      </c>
      <c r="G11" s="89"/>
      <c r="H11" s="135" t="e">
        <f t="shared" si="2"/>
        <v>#DIV/0!</v>
      </c>
      <c r="I11" s="89"/>
      <c r="J11" s="135" t="e">
        <f t="shared" si="3"/>
        <v>#DIV/0!</v>
      </c>
      <c r="K11" s="89"/>
      <c r="L11" s="135" t="e">
        <f t="shared" si="4"/>
        <v>#DIV/0!</v>
      </c>
      <c r="M11" s="89"/>
      <c r="N11" s="350" t="e">
        <f t="shared" si="5"/>
        <v>#DIV/0!</v>
      </c>
      <c r="O11" s="54"/>
      <c r="P11" s="54"/>
      <c r="Q11" s="54"/>
      <c r="R11" s="55"/>
      <c r="S11" s="7"/>
    </row>
    <row r="12" spans="1:19" s="168" customFormat="1" ht="18" customHeight="1" hidden="1">
      <c r="A12" s="351" t="s">
        <v>86</v>
      </c>
      <c r="B12" s="162">
        <f>'USPEH BARANDA'!B12</f>
        <v>0</v>
      </c>
      <c r="C12" s="173"/>
      <c r="D12" s="132" t="e">
        <f t="shared" si="0"/>
        <v>#DIV/0!</v>
      </c>
      <c r="E12" s="89"/>
      <c r="F12" s="135" t="e">
        <f t="shared" si="1"/>
        <v>#DIV/0!</v>
      </c>
      <c r="G12" s="89"/>
      <c r="H12" s="135" t="e">
        <f t="shared" si="2"/>
        <v>#DIV/0!</v>
      </c>
      <c r="I12" s="89"/>
      <c r="J12" s="135" t="e">
        <f t="shared" si="3"/>
        <v>#DIV/0!</v>
      </c>
      <c r="K12" s="89"/>
      <c r="L12" s="135" t="e">
        <f t="shared" si="4"/>
        <v>#DIV/0!</v>
      </c>
      <c r="M12" s="89"/>
      <c r="N12" s="350" t="e">
        <f t="shared" si="5"/>
        <v>#DIV/0!</v>
      </c>
      <c r="O12" s="54"/>
      <c r="P12" s="54"/>
      <c r="Q12" s="54"/>
      <c r="R12" s="55"/>
      <c r="S12" s="7"/>
    </row>
    <row r="13" spans="1:19" s="168" customFormat="1" ht="18" customHeight="1">
      <c r="A13" s="351" t="s">
        <v>21</v>
      </c>
      <c r="B13" s="162">
        <f>'USPEH BARANDA'!B13</f>
        <v>21</v>
      </c>
      <c r="C13" s="173"/>
      <c r="D13" s="132">
        <f t="shared" si="0"/>
      </c>
      <c r="E13" s="89"/>
      <c r="F13" s="135">
        <f t="shared" si="1"/>
      </c>
      <c r="G13" s="89"/>
      <c r="H13" s="135">
        <f t="shared" si="2"/>
      </c>
      <c r="I13" s="89"/>
      <c r="J13" s="135">
        <f t="shared" si="3"/>
      </c>
      <c r="K13" s="89"/>
      <c r="L13" s="135">
        <f t="shared" si="4"/>
      </c>
      <c r="M13" s="89"/>
      <c r="N13" s="350">
        <f t="shared" si="5"/>
      </c>
      <c r="O13" s="54"/>
      <c r="P13" s="54"/>
      <c r="Q13" s="54"/>
      <c r="R13" s="55"/>
      <c r="S13" s="7"/>
    </row>
    <row r="14" spans="1:19" s="168" customFormat="1" ht="18" customHeight="1" hidden="1">
      <c r="A14" s="351" t="s">
        <v>20</v>
      </c>
      <c r="B14" s="162">
        <f>'USPEH BARANDA'!B14</f>
        <v>0</v>
      </c>
      <c r="C14" s="173"/>
      <c r="D14" s="132" t="e">
        <f t="shared" si="0"/>
        <v>#DIV/0!</v>
      </c>
      <c r="E14" s="89"/>
      <c r="F14" s="135" t="e">
        <f t="shared" si="1"/>
        <v>#DIV/0!</v>
      </c>
      <c r="G14" s="89"/>
      <c r="H14" s="135" t="e">
        <f t="shared" si="2"/>
        <v>#DIV/0!</v>
      </c>
      <c r="I14" s="89"/>
      <c r="J14" s="135" t="e">
        <f t="shared" si="3"/>
        <v>#DIV/0!</v>
      </c>
      <c r="K14" s="89"/>
      <c r="L14" s="135" t="e">
        <f t="shared" si="4"/>
        <v>#DIV/0!</v>
      </c>
      <c r="M14" s="89"/>
      <c r="N14" s="350" t="e">
        <f t="shared" si="5"/>
        <v>#DIV/0!</v>
      </c>
      <c r="O14" s="54"/>
      <c r="P14" s="54"/>
      <c r="Q14" s="54"/>
      <c r="R14" s="55"/>
      <c r="S14" s="7"/>
    </row>
    <row r="15" spans="1:19" s="168" customFormat="1" ht="18" customHeight="1" hidden="1">
      <c r="A15" s="351" t="s">
        <v>21</v>
      </c>
      <c r="B15" s="162">
        <f>'USPEH BARANDA'!B15</f>
        <v>0</v>
      </c>
      <c r="C15" s="173"/>
      <c r="D15" s="132" t="e">
        <f t="shared" si="0"/>
        <v>#DIV/0!</v>
      </c>
      <c r="E15" s="89"/>
      <c r="F15" s="135" t="e">
        <f t="shared" si="1"/>
        <v>#DIV/0!</v>
      </c>
      <c r="G15" s="89"/>
      <c r="H15" s="135" t="e">
        <f t="shared" si="2"/>
        <v>#DIV/0!</v>
      </c>
      <c r="I15" s="89"/>
      <c r="J15" s="135" t="e">
        <f t="shared" si="3"/>
        <v>#DIV/0!</v>
      </c>
      <c r="K15" s="89"/>
      <c r="L15" s="135" t="e">
        <f t="shared" si="4"/>
        <v>#DIV/0!</v>
      </c>
      <c r="M15" s="89"/>
      <c r="N15" s="350" t="e">
        <f t="shared" si="5"/>
        <v>#DIV/0!</v>
      </c>
      <c r="O15" s="54"/>
      <c r="P15" s="54"/>
      <c r="Q15" s="54"/>
      <c r="R15" s="55"/>
      <c r="S15" s="7"/>
    </row>
    <row r="16" spans="1:19" s="168" customFormat="1" ht="18" customHeight="1" thickBot="1">
      <c r="A16" s="351" t="s">
        <v>24</v>
      </c>
      <c r="B16" s="162">
        <f>'USPEH BARANDA'!B16</f>
        <v>15</v>
      </c>
      <c r="C16" s="173"/>
      <c r="D16" s="132">
        <f t="shared" si="0"/>
      </c>
      <c r="E16" s="89"/>
      <c r="F16" s="135">
        <f t="shared" si="1"/>
      </c>
      <c r="G16" s="89"/>
      <c r="H16" s="135">
        <f t="shared" si="2"/>
      </c>
      <c r="I16" s="89"/>
      <c r="J16" s="135">
        <f t="shared" si="3"/>
      </c>
      <c r="K16" s="89"/>
      <c r="L16" s="135">
        <f t="shared" si="4"/>
      </c>
      <c r="M16" s="89"/>
      <c r="N16" s="350">
        <f t="shared" si="5"/>
      </c>
      <c r="O16" s="54"/>
      <c r="P16" s="54"/>
      <c r="Q16" s="54"/>
      <c r="R16" s="55"/>
      <c r="S16" s="7"/>
    </row>
    <row r="17" spans="1:19" s="168" customFormat="1" ht="18" customHeight="1" hidden="1">
      <c r="A17" s="351" t="s">
        <v>23</v>
      </c>
      <c r="B17" s="162">
        <f>'USPEH BARANDA'!B17</f>
        <v>0</v>
      </c>
      <c r="C17" s="173"/>
      <c r="D17" s="132" t="e">
        <f t="shared" si="0"/>
        <v>#DIV/0!</v>
      </c>
      <c r="E17" s="89"/>
      <c r="F17" s="135" t="e">
        <f t="shared" si="1"/>
        <v>#DIV/0!</v>
      </c>
      <c r="G17" s="89"/>
      <c r="H17" s="135" t="e">
        <f t="shared" si="2"/>
        <v>#DIV/0!</v>
      </c>
      <c r="I17" s="89"/>
      <c r="J17" s="135" t="e">
        <f t="shared" si="3"/>
        <v>#DIV/0!</v>
      </c>
      <c r="K17" s="89"/>
      <c r="L17" s="135" t="e">
        <f t="shared" si="4"/>
        <v>#DIV/0!</v>
      </c>
      <c r="M17" s="89"/>
      <c r="N17" s="350" t="e">
        <f t="shared" si="5"/>
        <v>#DIV/0!</v>
      </c>
      <c r="O17" s="54"/>
      <c r="P17" s="54"/>
      <c r="Q17" s="54"/>
      <c r="R17" s="55"/>
      <c r="S17" s="7"/>
    </row>
    <row r="18" spans="1:19" s="168" customFormat="1" ht="18" customHeight="1" hidden="1" thickBot="1">
      <c r="A18" s="352" t="s">
        <v>24</v>
      </c>
      <c r="B18" s="162">
        <f>'USPEH BARANDA'!B18</f>
        <v>0</v>
      </c>
      <c r="C18" s="174"/>
      <c r="D18" s="133" t="e">
        <f t="shared" si="0"/>
        <v>#DIV/0!</v>
      </c>
      <c r="E18" s="90"/>
      <c r="F18" s="136" t="e">
        <f t="shared" si="1"/>
        <v>#DIV/0!</v>
      </c>
      <c r="G18" s="90"/>
      <c r="H18" s="136" t="e">
        <f t="shared" si="2"/>
        <v>#DIV/0!</v>
      </c>
      <c r="I18" s="90"/>
      <c r="J18" s="136" t="e">
        <f t="shared" si="3"/>
        <v>#DIV/0!</v>
      </c>
      <c r="K18" s="90"/>
      <c r="L18" s="136" t="e">
        <f t="shared" si="4"/>
        <v>#DIV/0!</v>
      </c>
      <c r="M18" s="90"/>
      <c r="N18" s="353" t="e">
        <f>IF(M18/B18&gt;0,M18/B18,"")</f>
        <v>#DIV/0!</v>
      </c>
      <c r="O18" s="54"/>
      <c r="P18" s="54"/>
      <c r="Q18" s="54"/>
      <c r="R18" s="55"/>
      <c r="S18" s="7"/>
    </row>
    <row r="19" spans="1:18" s="70" customFormat="1" ht="18" customHeight="1" thickBot="1">
      <c r="A19" s="365" t="s">
        <v>25</v>
      </c>
      <c r="B19" s="356">
        <f>SUM(B6:B18)</f>
        <v>67</v>
      </c>
      <c r="C19" s="303">
        <f>SUM(C6:C18)</f>
        <v>0</v>
      </c>
      <c r="D19" s="357">
        <f t="shared" si="0"/>
      </c>
      <c r="E19" s="304">
        <f>SUM(E6:E18)</f>
        <v>0</v>
      </c>
      <c r="F19" s="358">
        <f t="shared" si="1"/>
      </c>
      <c r="G19" s="304">
        <f>SUM(G6:G18)</f>
        <v>0</v>
      </c>
      <c r="H19" s="358">
        <f t="shared" si="2"/>
      </c>
      <c r="I19" s="304">
        <f>SUM(I6:I18)</f>
        <v>0</v>
      </c>
      <c r="J19" s="358">
        <f t="shared" si="3"/>
      </c>
      <c r="K19" s="304">
        <f>SUM(K6:K18)</f>
        <v>0</v>
      </c>
      <c r="L19" s="358">
        <f t="shared" si="4"/>
      </c>
      <c r="M19" s="304">
        <f>SUM(M6:M18)</f>
        <v>0</v>
      </c>
      <c r="N19" s="359">
        <f>IF(M19/B19&gt;0,M19/B19,"")</f>
      </c>
      <c r="O19" s="69"/>
      <c r="P19" s="69"/>
      <c r="Q19" s="69"/>
      <c r="R19" s="69"/>
    </row>
    <row r="20" spans="1:19" s="168" customFormat="1" ht="18" customHeight="1" hidden="1">
      <c r="A20" s="505" t="s">
        <v>136</v>
      </c>
      <c r="B20" s="164">
        <f>'USPEH BARANDA'!B20</f>
        <v>0</v>
      </c>
      <c r="C20" s="175"/>
      <c r="D20" s="134" t="e">
        <f t="shared" si="0"/>
        <v>#DIV/0!</v>
      </c>
      <c r="E20" s="91"/>
      <c r="F20" s="137" t="e">
        <f t="shared" si="1"/>
        <v>#DIV/0!</v>
      </c>
      <c r="G20" s="91"/>
      <c r="H20" s="137" t="e">
        <f t="shared" si="2"/>
        <v>#DIV/0!</v>
      </c>
      <c r="I20" s="91"/>
      <c r="J20" s="137" t="e">
        <f t="shared" si="3"/>
        <v>#DIV/0!</v>
      </c>
      <c r="K20" s="91"/>
      <c r="L20" s="137" t="e">
        <f t="shared" si="4"/>
        <v>#DIV/0!</v>
      </c>
      <c r="M20" s="91"/>
      <c r="N20" s="355" t="e">
        <f>IF(M20/B20&gt;0,M20/B20,"")</f>
        <v>#DIV/0!</v>
      </c>
      <c r="O20" s="54"/>
      <c r="P20" s="54"/>
      <c r="Q20" s="54"/>
      <c r="R20" s="55"/>
      <c r="S20" s="7"/>
    </row>
    <row r="21" spans="1:19" s="168" customFormat="1" ht="18" customHeight="1">
      <c r="A21" s="354" t="s">
        <v>28</v>
      </c>
      <c r="B21" s="164">
        <f>'USPEH BARANDA'!B21</f>
        <v>19</v>
      </c>
      <c r="C21" s="175"/>
      <c r="D21" s="134">
        <f t="shared" si="0"/>
      </c>
      <c r="E21" s="91">
        <v>2</v>
      </c>
      <c r="F21" s="137">
        <f t="shared" si="1"/>
        <v>0.10526315789473684</v>
      </c>
      <c r="G21" s="91">
        <v>2</v>
      </c>
      <c r="H21" s="137">
        <f t="shared" si="2"/>
        <v>0.10526315789473684</v>
      </c>
      <c r="I21" s="91"/>
      <c r="J21" s="137">
        <f t="shared" si="3"/>
      </c>
      <c r="K21" s="91">
        <v>2</v>
      </c>
      <c r="L21" s="137">
        <f t="shared" si="4"/>
        <v>0.10526315789473684</v>
      </c>
      <c r="M21" s="91"/>
      <c r="N21" s="355">
        <f>IF(M21/B21&gt;0,M21/B21,"")</f>
      </c>
      <c r="O21" s="54"/>
      <c r="P21" s="54"/>
      <c r="Q21" s="54"/>
      <c r="R21" s="55"/>
      <c r="S21" s="7"/>
    </row>
    <row r="22" spans="1:19" s="168" customFormat="1" ht="18" customHeight="1" hidden="1">
      <c r="A22" s="351" t="s">
        <v>27</v>
      </c>
      <c r="B22" s="164">
        <f>'USPEH BARANDA'!B22</f>
        <v>0</v>
      </c>
      <c r="C22" s="173"/>
      <c r="D22" s="132" t="e">
        <f t="shared" si="0"/>
        <v>#DIV/0!</v>
      </c>
      <c r="E22" s="89"/>
      <c r="F22" s="135" t="e">
        <f t="shared" si="1"/>
        <v>#DIV/0!</v>
      </c>
      <c r="G22" s="89"/>
      <c r="H22" s="135" t="e">
        <f t="shared" si="2"/>
        <v>#DIV/0!</v>
      </c>
      <c r="I22" s="89"/>
      <c r="J22" s="135" t="e">
        <f t="shared" si="3"/>
        <v>#DIV/0!</v>
      </c>
      <c r="K22" s="89"/>
      <c r="L22" s="135" t="e">
        <f t="shared" si="4"/>
        <v>#DIV/0!</v>
      </c>
      <c r="M22" s="89"/>
      <c r="N22" s="355" t="e">
        <f aca="true" t="shared" si="6" ref="N22:N31">IF(M22/B22&gt;0,M22/B22,"")</f>
        <v>#DIV/0!</v>
      </c>
      <c r="O22" s="54"/>
      <c r="P22" s="54"/>
      <c r="Q22" s="54"/>
      <c r="R22" s="55"/>
      <c r="S22" s="7"/>
    </row>
    <row r="23" spans="1:19" s="168" customFormat="1" ht="18" customHeight="1" hidden="1">
      <c r="A23" s="351" t="s">
        <v>28</v>
      </c>
      <c r="B23" s="164">
        <f>'USPEH BARANDA'!B23</f>
        <v>0</v>
      </c>
      <c r="C23" s="173"/>
      <c r="D23" s="132" t="e">
        <f t="shared" si="0"/>
        <v>#DIV/0!</v>
      </c>
      <c r="E23" s="89"/>
      <c r="F23" s="135" t="e">
        <f t="shared" si="1"/>
        <v>#DIV/0!</v>
      </c>
      <c r="G23" s="89"/>
      <c r="H23" s="135" t="e">
        <f t="shared" si="2"/>
        <v>#DIV/0!</v>
      </c>
      <c r="I23" s="89"/>
      <c r="J23" s="135" t="e">
        <f t="shared" si="3"/>
        <v>#DIV/0!</v>
      </c>
      <c r="K23" s="89"/>
      <c r="L23" s="135" t="e">
        <f t="shared" si="4"/>
        <v>#DIV/0!</v>
      </c>
      <c r="M23" s="89"/>
      <c r="N23" s="355" t="e">
        <f t="shared" si="6"/>
        <v>#DIV/0!</v>
      </c>
      <c r="O23" s="54"/>
      <c r="P23" s="54"/>
      <c r="Q23" s="54"/>
      <c r="R23" s="55"/>
      <c r="S23" s="7"/>
    </row>
    <row r="24" spans="1:19" s="168" customFormat="1" ht="18" customHeight="1">
      <c r="A24" s="351" t="s">
        <v>31</v>
      </c>
      <c r="B24" s="164">
        <f>'USPEH BARANDA'!B24</f>
        <v>17</v>
      </c>
      <c r="C24" s="173">
        <v>1</v>
      </c>
      <c r="D24" s="132">
        <f t="shared" si="0"/>
        <v>0.058823529411764705</v>
      </c>
      <c r="E24" s="89">
        <v>1</v>
      </c>
      <c r="F24" s="135">
        <f t="shared" si="1"/>
        <v>0.058823529411764705</v>
      </c>
      <c r="G24" s="89"/>
      <c r="H24" s="135">
        <f t="shared" si="2"/>
      </c>
      <c r="I24" s="89"/>
      <c r="J24" s="135">
        <f t="shared" si="3"/>
      </c>
      <c r="K24" s="89"/>
      <c r="L24" s="135">
        <f t="shared" si="4"/>
      </c>
      <c r="M24" s="89"/>
      <c r="N24" s="355">
        <f t="shared" si="6"/>
      </c>
      <c r="O24" s="54"/>
      <c r="P24" s="54"/>
      <c r="Q24" s="54"/>
      <c r="R24" s="55"/>
      <c r="S24" s="7"/>
    </row>
    <row r="25" spans="1:19" s="168" customFormat="1" ht="18" customHeight="1" hidden="1">
      <c r="A25" s="351" t="s">
        <v>30</v>
      </c>
      <c r="B25" s="164">
        <f>'USPEH BARANDA'!B25</f>
        <v>0</v>
      </c>
      <c r="C25" s="173"/>
      <c r="D25" s="132" t="e">
        <f t="shared" si="0"/>
        <v>#DIV/0!</v>
      </c>
      <c r="E25" s="89"/>
      <c r="F25" s="135" t="e">
        <f t="shared" si="1"/>
        <v>#DIV/0!</v>
      </c>
      <c r="G25" s="89"/>
      <c r="H25" s="135" t="e">
        <f t="shared" si="2"/>
        <v>#DIV/0!</v>
      </c>
      <c r="I25" s="89"/>
      <c r="J25" s="135" t="e">
        <f t="shared" si="3"/>
        <v>#DIV/0!</v>
      </c>
      <c r="K25" s="89"/>
      <c r="L25" s="135" t="e">
        <f t="shared" si="4"/>
        <v>#DIV/0!</v>
      </c>
      <c r="M25" s="89"/>
      <c r="N25" s="355" t="e">
        <f t="shared" si="6"/>
        <v>#DIV/0!</v>
      </c>
      <c r="O25" s="54"/>
      <c r="P25" s="54"/>
      <c r="Q25" s="54"/>
      <c r="R25" s="55"/>
      <c r="S25" s="7"/>
    </row>
    <row r="26" spans="1:19" s="168" customFormat="1" ht="18" customHeight="1" hidden="1">
      <c r="A26" s="351" t="s">
        <v>31</v>
      </c>
      <c r="B26" s="164">
        <f>'USPEH BARANDA'!B26</f>
        <v>0</v>
      </c>
      <c r="C26" s="173"/>
      <c r="D26" s="132" t="e">
        <f t="shared" si="0"/>
        <v>#DIV/0!</v>
      </c>
      <c r="E26" s="89"/>
      <c r="F26" s="135" t="e">
        <f t="shared" si="1"/>
        <v>#DIV/0!</v>
      </c>
      <c r="G26" s="89"/>
      <c r="H26" s="135" t="e">
        <f t="shared" si="2"/>
        <v>#DIV/0!</v>
      </c>
      <c r="I26" s="89"/>
      <c r="J26" s="135" t="e">
        <f t="shared" si="3"/>
        <v>#DIV/0!</v>
      </c>
      <c r="K26" s="89"/>
      <c r="L26" s="135" t="e">
        <f t="shared" si="4"/>
        <v>#DIV/0!</v>
      </c>
      <c r="M26" s="89"/>
      <c r="N26" s="355" t="e">
        <f t="shared" si="6"/>
        <v>#DIV/0!</v>
      </c>
      <c r="O26" s="54"/>
      <c r="P26" s="54"/>
      <c r="Q26" s="54"/>
      <c r="R26" s="55"/>
      <c r="S26" s="7"/>
    </row>
    <row r="27" spans="1:19" s="168" customFormat="1" ht="18" customHeight="1">
      <c r="A27" s="351" t="s">
        <v>78</v>
      </c>
      <c r="B27" s="164">
        <f>'USPEH BARANDA'!B27</f>
        <v>15</v>
      </c>
      <c r="C27" s="173"/>
      <c r="D27" s="132">
        <f t="shared" si="0"/>
      </c>
      <c r="E27" s="89"/>
      <c r="F27" s="135">
        <f t="shared" si="1"/>
      </c>
      <c r="G27" s="89"/>
      <c r="H27" s="135">
        <f t="shared" si="2"/>
      </c>
      <c r="I27" s="89"/>
      <c r="J27" s="135">
        <f t="shared" si="3"/>
      </c>
      <c r="K27" s="89"/>
      <c r="L27" s="135">
        <f t="shared" si="4"/>
      </c>
      <c r="M27" s="89"/>
      <c r="N27" s="355">
        <f t="shared" si="6"/>
      </c>
      <c r="O27" s="54"/>
      <c r="P27" s="54"/>
      <c r="Q27" s="54"/>
      <c r="R27" s="55"/>
      <c r="S27" s="7"/>
    </row>
    <row r="28" spans="1:19" s="168" customFormat="1" ht="18" customHeight="1" hidden="1">
      <c r="A28" s="351" t="s">
        <v>134</v>
      </c>
      <c r="B28" s="164">
        <f>'USPEH BARANDA'!B28</f>
        <v>0</v>
      </c>
      <c r="C28" s="173"/>
      <c r="D28" s="132" t="e">
        <f t="shared" si="0"/>
        <v>#DIV/0!</v>
      </c>
      <c r="E28" s="89"/>
      <c r="F28" s="135" t="e">
        <f t="shared" si="1"/>
        <v>#DIV/0!</v>
      </c>
      <c r="G28" s="89"/>
      <c r="H28" s="135" t="e">
        <f t="shared" si="2"/>
        <v>#DIV/0!</v>
      </c>
      <c r="I28" s="89"/>
      <c r="J28" s="135" t="e">
        <f t="shared" si="3"/>
        <v>#DIV/0!</v>
      </c>
      <c r="K28" s="89"/>
      <c r="L28" s="135" t="e">
        <f t="shared" si="4"/>
        <v>#DIV/0!</v>
      </c>
      <c r="M28" s="89"/>
      <c r="N28" s="355" t="e">
        <f t="shared" si="6"/>
        <v>#DIV/0!</v>
      </c>
      <c r="O28" s="54"/>
      <c r="P28" s="54"/>
      <c r="Q28" s="54"/>
      <c r="R28" s="55"/>
      <c r="S28" s="7"/>
    </row>
    <row r="29" spans="1:19" s="168" customFormat="1" ht="18" customHeight="1" hidden="1">
      <c r="A29" s="351" t="s">
        <v>78</v>
      </c>
      <c r="B29" s="164">
        <f>'USPEH BARANDA'!B29</f>
        <v>0</v>
      </c>
      <c r="C29" s="173"/>
      <c r="D29" s="132" t="e">
        <f t="shared" si="0"/>
        <v>#DIV/0!</v>
      </c>
      <c r="E29" s="89"/>
      <c r="F29" s="135" t="e">
        <f t="shared" si="1"/>
        <v>#DIV/0!</v>
      </c>
      <c r="G29" s="89"/>
      <c r="H29" s="135" t="e">
        <f t="shared" si="2"/>
        <v>#DIV/0!</v>
      </c>
      <c r="I29" s="89"/>
      <c r="J29" s="135" t="e">
        <f t="shared" si="3"/>
        <v>#DIV/0!</v>
      </c>
      <c r="K29" s="89"/>
      <c r="L29" s="135" t="e">
        <f t="shared" si="4"/>
        <v>#DIV/0!</v>
      </c>
      <c r="M29" s="89"/>
      <c r="N29" s="355" t="e">
        <f t="shared" si="6"/>
        <v>#DIV/0!</v>
      </c>
      <c r="O29" s="54"/>
      <c r="P29" s="54"/>
      <c r="Q29" s="54"/>
      <c r="R29" s="55"/>
      <c r="S29" s="7"/>
    </row>
    <row r="30" spans="1:19" s="168" customFormat="1" ht="18" customHeight="1" thickBot="1">
      <c r="A30" s="351" t="s">
        <v>87</v>
      </c>
      <c r="B30" s="164">
        <f>'USPEH BARANDA'!B30</f>
        <v>15</v>
      </c>
      <c r="C30" s="173"/>
      <c r="D30" s="132">
        <f t="shared" si="0"/>
      </c>
      <c r="E30" s="89"/>
      <c r="F30" s="135">
        <f t="shared" si="1"/>
      </c>
      <c r="G30" s="89"/>
      <c r="H30" s="135">
        <f t="shared" si="2"/>
      </c>
      <c r="I30" s="89"/>
      <c r="J30" s="135">
        <f t="shared" si="3"/>
      </c>
      <c r="K30" s="89"/>
      <c r="L30" s="135">
        <f t="shared" si="4"/>
      </c>
      <c r="M30" s="89"/>
      <c r="N30" s="355">
        <f t="shared" si="6"/>
      </c>
      <c r="O30" s="54"/>
      <c r="P30" s="54"/>
      <c r="Q30" s="54"/>
      <c r="R30" s="55"/>
      <c r="S30" s="7"/>
    </row>
    <row r="31" spans="1:19" s="168" customFormat="1" ht="18" customHeight="1" hidden="1">
      <c r="A31" s="351" t="s">
        <v>35</v>
      </c>
      <c r="B31" s="164">
        <f>'USPEH BARANDA'!B31</f>
        <v>0</v>
      </c>
      <c r="C31" s="174"/>
      <c r="D31" s="132" t="e">
        <f t="shared" si="0"/>
        <v>#DIV/0!</v>
      </c>
      <c r="E31" s="90"/>
      <c r="F31" s="135" t="e">
        <f t="shared" si="1"/>
        <v>#DIV/0!</v>
      </c>
      <c r="G31" s="90"/>
      <c r="H31" s="135" t="e">
        <f t="shared" si="2"/>
        <v>#DIV/0!</v>
      </c>
      <c r="I31" s="90"/>
      <c r="J31" s="135" t="e">
        <f t="shared" si="3"/>
        <v>#DIV/0!</v>
      </c>
      <c r="K31" s="90"/>
      <c r="L31" s="135" t="e">
        <f t="shared" si="4"/>
        <v>#DIV/0!</v>
      </c>
      <c r="M31" s="90"/>
      <c r="N31" s="355" t="e">
        <f t="shared" si="6"/>
        <v>#DIV/0!</v>
      </c>
      <c r="O31" s="54"/>
      <c r="P31" s="54"/>
      <c r="Q31" s="54"/>
      <c r="R31" s="55"/>
      <c r="S31" s="7"/>
    </row>
    <row r="32" spans="1:19" s="168" customFormat="1" ht="18" customHeight="1" hidden="1" thickBot="1">
      <c r="A32" s="352" t="s">
        <v>87</v>
      </c>
      <c r="B32" s="164">
        <f>'USPEH BARANDA'!B32</f>
        <v>0</v>
      </c>
      <c r="C32" s="174"/>
      <c r="D32" s="133" t="e">
        <f t="shared" si="0"/>
        <v>#DIV/0!</v>
      </c>
      <c r="E32" s="90"/>
      <c r="F32" s="136" t="e">
        <f t="shared" si="1"/>
        <v>#DIV/0!</v>
      </c>
      <c r="G32" s="90"/>
      <c r="H32" s="136" t="e">
        <f t="shared" si="2"/>
        <v>#DIV/0!</v>
      </c>
      <c r="I32" s="90"/>
      <c r="J32" s="136" t="e">
        <f t="shared" si="3"/>
        <v>#DIV/0!</v>
      </c>
      <c r="K32" s="90"/>
      <c r="L32" s="136" t="e">
        <f t="shared" si="4"/>
        <v>#DIV/0!</v>
      </c>
      <c r="M32" s="90"/>
      <c r="N32" s="353" t="e">
        <f>IF(M32/B32&gt;0,M32/B32,"")</f>
        <v>#DIV/0!</v>
      </c>
      <c r="O32" s="54"/>
      <c r="P32" s="54"/>
      <c r="Q32" s="54"/>
      <c r="R32" s="55"/>
      <c r="S32" s="7"/>
    </row>
    <row r="33" spans="1:18" s="28" customFormat="1" ht="18" customHeight="1" thickBot="1">
      <c r="A33" s="365" t="s">
        <v>36</v>
      </c>
      <c r="B33" s="356">
        <f>SUM(B20:B32)</f>
        <v>66</v>
      </c>
      <c r="C33" s="303">
        <f>SUM(C20:C32)</f>
        <v>1</v>
      </c>
      <c r="D33" s="366">
        <f t="shared" si="0"/>
        <v>0.015151515151515152</v>
      </c>
      <c r="E33" s="304">
        <f>SUM(E20:E32)</f>
        <v>3</v>
      </c>
      <c r="F33" s="367">
        <f t="shared" si="1"/>
        <v>0.045454545454545456</v>
      </c>
      <c r="G33" s="304">
        <f>SUM(G20:G32)</f>
        <v>2</v>
      </c>
      <c r="H33" s="367">
        <f t="shared" si="2"/>
        <v>0.030303030303030304</v>
      </c>
      <c r="I33" s="304">
        <f>SUM(I20:I32)</f>
        <v>0</v>
      </c>
      <c r="J33" s="367">
        <f t="shared" si="3"/>
      </c>
      <c r="K33" s="304">
        <f>SUM(K20:K32)</f>
        <v>2</v>
      </c>
      <c r="L33" s="367">
        <f t="shared" si="4"/>
        <v>0.030303030303030304</v>
      </c>
      <c r="M33" s="304">
        <f>SUM(M20:M32)</f>
        <v>0</v>
      </c>
      <c r="N33" s="368">
        <f>IF(M33/B33&gt;0,M33/B33,"")</f>
      </c>
      <c r="O33" s="69"/>
      <c r="P33" s="69"/>
      <c r="Q33" s="69"/>
      <c r="R33" s="72"/>
    </row>
    <row r="34" spans="1:18" s="28" customFormat="1" ht="18" customHeight="1" thickBot="1">
      <c r="A34" s="360" t="s">
        <v>37</v>
      </c>
      <c r="B34" s="361">
        <f>B19+B33</f>
        <v>133</v>
      </c>
      <c r="C34" s="331">
        <f>C19+C33</f>
        <v>1</v>
      </c>
      <c r="D34" s="362">
        <f t="shared" si="0"/>
        <v>0.007518796992481203</v>
      </c>
      <c r="E34" s="332">
        <f>E19+E33</f>
        <v>3</v>
      </c>
      <c r="F34" s="363">
        <f t="shared" si="1"/>
        <v>0.022556390977443608</v>
      </c>
      <c r="G34" s="332">
        <f>G19+G33</f>
        <v>2</v>
      </c>
      <c r="H34" s="363">
        <f t="shared" si="2"/>
        <v>0.015037593984962405</v>
      </c>
      <c r="I34" s="332">
        <f>I19+I33</f>
        <v>0</v>
      </c>
      <c r="J34" s="363">
        <f t="shared" si="3"/>
      </c>
      <c r="K34" s="332">
        <f>K19+K33</f>
        <v>2</v>
      </c>
      <c r="L34" s="363">
        <f t="shared" si="4"/>
        <v>0.015037593984962405</v>
      </c>
      <c r="M34" s="332">
        <f>M19+M33</f>
        <v>0</v>
      </c>
      <c r="N34" s="364">
        <f>IF(M34/B34&gt;0,M34/B34,"")</f>
      </c>
      <c r="O34" s="69"/>
      <c r="P34" s="69"/>
      <c r="Q34" s="69"/>
      <c r="R34" s="72"/>
    </row>
    <row r="35" spans="13:18" ht="15.75">
      <c r="M35" s="170"/>
      <c r="N35" s="48"/>
      <c r="O35" s="48"/>
      <c r="P35" s="48"/>
      <c r="Q35" s="48"/>
      <c r="R35" s="48"/>
    </row>
  </sheetData>
  <sheetProtection selectLockedCells="1"/>
  <mergeCells count="3">
    <mergeCell ref="A1:N1"/>
    <mergeCell ref="A2:N2"/>
    <mergeCell ref="C4:N4"/>
  </mergeCells>
  <printOptions horizontalCentered="1"/>
  <pageMargins left="0.16" right="0.23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U35"/>
  <sheetViews>
    <sheetView zoomScalePageLayoutView="0" workbookViewId="0" topLeftCell="A1">
      <selection activeCell="G27" sqref="G27"/>
    </sheetView>
  </sheetViews>
  <sheetFormatPr defaultColWidth="0" defaultRowHeight="15" zeroHeight="1"/>
  <cols>
    <col min="1" max="14" width="8.296875" style="0" customWidth="1"/>
    <col min="15" max="15" width="8.296875" style="49" customWidth="1"/>
    <col min="16" max="16384" width="8.296875" style="49" hidden="1" customWidth="1"/>
  </cols>
  <sheetData>
    <row r="1" spans="1:20" s="74" customFormat="1" ht="15" customHeight="1">
      <c r="A1" s="679" t="s">
        <v>173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73"/>
      <c r="P1" s="73"/>
      <c r="Q1" s="73"/>
      <c r="R1" s="73"/>
      <c r="S1" s="73"/>
      <c r="T1" s="73"/>
    </row>
    <row r="2" spans="1:20" ht="15.75">
      <c r="A2" s="694" t="s">
        <v>99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4"/>
      <c r="P2" s="64"/>
      <c r="Q2" s="64"/>
      <c r="R2" s="64"/>
      <c r="S2" s="64"/>
      <c r="T2" s="64"/>
    </row>
    <row r="3" spans="1:14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20" s="5" customFormat="1" ht="15.75">
      <c r="A4" s="345"/>
      <c r="B4" s="686" t="s">
        <v>67</v>
      </c>
      <c r="C4" s="692"/>
      <c r="D4" s="693"/>
      <c r="E4" s="692" t="s">
        <v>79</v>
      </c>
      <c r="F4" s="687"/>
      <c r="G4" s="687"/>
      <c r="H4" s="687"/>
      <c r="I4" s="687"/>
      <c r="J4" s="687"/>
      <c r="K4" s="687"/>
      <c r="L4" s="687"/>
      <c r="M4" s="687"/>
      <c r="N4" s="693"/>
      <c r="O4" s="75"/>
      <c r="P4" s="75"/>
      <c r="Q4" s="75"/>
      <c r="R4" s="75"/>
      <c r="S4" s="75"/>
      <c r="T4" s="71"/>
    </row>
    <row r="5" spans="1:19" s="79" customFormat="1" ht="76.5" customHeight="1">
      <c r="A5" s="347" t="s">
        <v>3</v>
      </c>
      <c r="B5" s="444" t="s">
        <v>39</v>
      </c>
      <c r="C5" s="125" t="s">
        <v>66</v>
      </c>
      <c r="D5" s="445" t="s">
        <v>9</v>
      </c>
      <c r="E5" s="126" t="s">
        <v>80</v>
      </c>
      <c r="F5" s="127" t="s">
        <v>9</v>
      </c>
      <c r="G5" s="128" t="s">
        <v>81</v>
      </c>
      <c r="H5" s="127" t="s">
        <v>9</v>
      </c>
      <c r="I5" s="128" t="s">
        <v>82</v>
      </c>
      <c r="J5" s="127" t="s">
        <v>9</v>
      </c>
      <c r="K5" s="128" t="s">
        <v>83</v>
      </c>
      <c r="L5" s="127" t="s">
        <v>9</v>
      </c>
      <c r="M5" s="128" t="s">
        <v>84</v>
      </c>
      <c r="N5" s="348" t="s">
        <v>9</v>
      </c>
      <c r="O5" s="77"/>
      <c r="P5" s="77"/>
      <c r="Q5" s="77"/>
      <c r="R5" s="77"/>
      <c r="S5" s="78"/>
    </row>
    <row r="6" spans="1:20" s="7" customFormat="1" ht="18" customHeight="1" hidden="1">
      <c r="A6" s="349" t="s">
        <v>154</v>
      </c>
      <c r="B6" s="446">
        <f>'USPEH BARANDA'!B6</f>
        <v>0</v>
      </c>
      <c r="C6" s="131">
        <f>E6+G6+I6+K6+M6</f>
        <v>0</v>
      </c>
      <c r="D6" s="447" t="e">
        <f>IF(C6/B6&gt;0,C6/B6,"")</f>
        <v>#DIV/0!</v>
      </c>
      <c r="E6" s="93"/>
      <c r="F6" s="132" t="e">
        <f>IF(E6/B6&gt;0,E6/B6,"")</f>
        <v>#DIV/0!</v>
      </c>
      <c r="G6" s="89"/>
      <c r="H6" s="135" t="e">
        <f>IF(G6/B6&gt;0,G6/B6,"")</f>
        <v>#DIV/0!</v>
      </c>
      <c r="I6" s="89"/>
      <c r="J6" s="135" t="e">
        <f>IF(I6/B6&gt;0,I6/B6,"")</f>
        <v>#DIV/0!</v>
      </c>
      <c r="K6" s="89"/>
      <c r="L6" s="135" t="e">
        <f>IF(K6/B6&gt;0,K6/B6,"")</f>
        <v>#DIV/0!</v>
      </c>
      <c r="M6" s="89"/>
      <c r="N6" s="350" t="e">
        <f>IF(M6/B6&gt;0,M6/B6,"")</f>
        <v>#DIV/0!</v>
      </c>
      <c r="O6" s="54"/>
      <c r="P6" s="54"/>
      <c r="Q6" s="54"/>
      <c r="R6" s="54"/>
      <c r="S6" s="54"/>
      <c r="T6" s="55"/>
    </row>
    <row r="7" spans="1:20" s="7" customFormat="1" ht="18" customHeight="1">
      <c r="A7" s="351" t="s">
        <v>85</v>
      </c>
      <c r="B7" s="446">
        <f>'USPEH BARANDA'!B7</f>
        <v>20</v>
      </c>
      <c r="C7" s="131">
        <f aca="true" t="shared" si="0" ref="C7:C32">E7+G7+I7+K7+M7</f>
        <v>0</v>
      </c>
      <c r="D7" s="447">
        <f aca="true" t="shared" si="1" ref="D7:D34">IF(C7/B7&gt;0,C7/B7,"")</f>
      </c>
      <c r="E7" s="93"/>
      <c r="F7" s="132">
        <f aca="true" t="shared" si="2" ref="F7:F34">IF(E7/B7&gt;0,E7/B7,"")</f>
      </c>
      <c r="G7" s="89"/>
      <c r="H7" s="135">
        <f aca="true" t="shared" si="3" ref="H7:H34">IF(G7/B7&gt;0,G7/B7,"")</f>
      </c>
      <c r="I7" s="89"/>
      <c r="J7" s="135">
        <f aca="true" t="shared" si="4" ref="J7:J34">IF(I7/B7&gt;0,I7/B7,"")</f>
      </c>
      <c r="K7" s="89"/>
      <c r="L7" s="135">
        <f aca="true" t="shared" si="5" ref="L7:L34">IF(K7/B7&gt;0,K7/B7,"")</f>
      </c>
      <c r="M7" s="89"/>
      <c r="N7" s="350">
        <f aca="true" t="shared" si="6" ref="N7:N34">IF(M7/B7&gt;0,M7/B7,"")</f>
      </c>
      <c r="O7" s="54"/>
      <c r="P7" s="54"/>
      <c r="Q7" s="54"/>
      <c r="R7" s="54"/>
      <c r="S7" s="54"/>
      <c r="T7" s="55"/>
    </row>
    <row r="8" spans="1:20" s="7" customFormat="1" ht="18" customHeight="1" hidden="1">
      <c r="A8" s="351" t="s">
        <v>16</v>
      </c>
      <c r="B8" s="446">
        <f>'USPEH BARANDA'!B8</f>
        <v>0</v>
      </c>
      <c r="C8" s="131">
        <f t="shared" si="0"/>
        <v>0</v>
      </c>
      <c r="D8" s="447" t="e">
        <f t="shared" si="1"/>
        <v>#DIV/0!</v>
      </c>
      <c r="E8" s="93"/>
      <c r="F8" s="132" t="e">
        <f t="shared" si="2"/>
        <v>#DIV/0!</v>
      </c>
      <c r="G8" s="89"/>
      <c r="H8" s="135" t="e">
        <f t="shared" si="3"/>
        <v>#DIV/0!</v>
      </c>
      <c r="I8" s="89"/>
      <c r="J8" s="135" t="e">
        <f t="shared" si="4"/>
        <v>#DIV/0!</v>
      </c>
      <c r="K8" s="89"/>
      <c r="L8" s="135" t="e">
        <f t="shared" si="5"/>
        <v>#DIV/0!</v>
      </c>
      <c r="M8" s="89"/>
      <c r="N8" s="350" t="e">
        <f t="shared" si="6"/>
        <v>#DIV/0!</v>
      </c>
      <c r="O8" s="54"/>
      <c r="P8" s="54"/>
      <c r="Q8" s="54"/>
      <c r="R8" s="54"/>
      <c r="S8" s="54"/>
      <c r="T8" s="55"/>
    </row>
    <row r="9" spans="1:20" s="7" customFormat="1" ht="18" customHeight="1" hidden="1">
      <c r="A9" s="351" t="s">
        <v>85</v>
      </c>
      <c r="B9" s="446">
        <f>'USPEH BARANDA'!B9</f>
        <v>0</v>
      </c>
      <c r="C9" s="131">
        <f t="shared" si="0"/>
        <v>0</v>
      </c>
      <c r="D9" s="447" t="e">
        <f t="shared" si="1"/>
        <v>#DIV/0!</v>
      </c>
      <c r="E9" s="93"/>
      <c r="F9" s="132" t="e">
        <f t="shared" si="2"/>
        <v>#DIV/0!</v>
      </c>
      <c r="G9" s="89"/>
      <c r="H9" s="135" t="e">
        <f t="shared" si="3"/>
        <v>#DIV/0!</v>
      </c>
      <c r="I9" s="89"/>
      <c r="J9" s="135" t="e">
        <f t="shared" si="4"/>
        <v>#DIV/0!</v>
      </c>
      <c r="K9" s="89"/>
      <c r="L9" s="135" t="e">
        <f t="shared" si="5"/>
        <v>#DIV/0!</v>
      </c>
      <c r="M9" s="89"/>
      <c r="N9" s="350" t="e">
        <f t="shared" si="6"/>
        <v>#DIV/0!</v>
      </c>
      <c r="O9" s="54"/>
      <c r="P9" s="54"/>
      <c r="Q9" s="54"/>
      <c r="R9" s="54"/>
      <c r="S9" s="54"/>
      <c r="T9" s="55"/>
    </row>
    <row r="10" spans="1:20" s="7" customFormat="1" ht="18" customHeight="1">
      <c r="A10" s="351" t="s">
        <v>86</v>
      </c>
      <c r="B10" s="446">
        <f>'USPEH BARANDA'!B10</f>
        <v>11</v>
      </c>
      <c r="C10" s="131">
        <f t="shared" si="0"/>
        <v>0</v>
      </c>
      <c r="D10" s="447">
        <f t="shared" si="1"/>
      </c>
      <c r="E10" s="93"/>
      <c r="F10" s="132">
        <f t="shared" si="2"/>
      </c>
      <c r="G10" s="89"/>
      <c r="H10" s="135">
        <f t="shared" si="3"/>
      </c>
      <c r="I10" s="89"/>
      <c r="J10" s="135">
        <f t="shared" si="4"/>
      </c>
      <c r="K10" s="89"/>
      <c r="L10" s="135">
        <f t="shared" si="5"/>
      </c>
      <c r="M10" s="89"/>
      <c r="N10" s="350">
        <f t="shared" si="6"/>
      </c>
      <c r="O10" s="54"/>
      <c r="P10" s="54"/>
      <c r="Q10" s="54"/>
      <c r="R10" s="54"/>
      <c r="S10" s="54"/>
      <c r="T10" s="55"/>
    </row>
    <row r="11" spans="1:20" s="7" customFormat="1" ht="18" customHeight="1" hidden="1">
      <c r="A11" s="351" t="s">
        <v>18</v>
      </c>
      <c r="B11" s="446">
        <f>'USPEH BARANDA'!B11</f>
        <v>0</v>
      </c>
      <c r="C11" s="131">
        <f>E11+G11+I11+K11+M11</f>
        <v>0</v>
      </c>
      <c r="D11" s="447" t="e">
        <f>IF(C11/B11&gt;0,C11/B11,"")</f>
        <v>#DIV/0!</v>
      </c>
      <c r="E11" s="93"/>
      <c r="F11" s="132" t="e">
        <f t="shared" si="2"/>
        <v>#DIV/0!</v>
      </c>
      <c r="G11" s="89"/>
      <c r="H11" s="135" t="e">
        <f t="shared" si="3"/>
        <v>#DIV/0!</v>
      </c>
      <c r="I11" s="89"/>
      <c r="J11" s="135" t="e">
        <f t="shared" si="4"/>
        <v>#DIV/0!</v>
      </c>
      <c r="K11" s="89"/>
      <c r="L11" s="135" t="e">
        <f t="shared" si="5"/>
        <v>#DIV/0!</v>
      </c>
      <c r="M11" s="89"/>
      <c r="N11" s="350" t="e">
        <f t="shared" si="6"/>
        <v>#DIV/0!</v>
      </c>
      <c r="O11" s="54"/>
      <c r="P11" s="54"/>
      <c r="Q11" s="54"/>
      <c r="R11" s="54"/>
      <c r="S11" s="54"/>
      <c r="T11" s="55"/>
    </row>
    <row r="12" spans="1:20" s="7" customFormat="1" ht="18" customHeight="1" hidden="1">
      <c r="A12" s="351" t="s">
        <v>86</v>
      </c>
      <c r="B12" s="446">
        <f>'USPEH BARANDA'!B12</f>
        <v>0</v>
      </c>
      <c r="C12" s="131">
        <f>E12+G12+I12+K12+M12</f>
        <v>0</v>
      </c>
      <c r="D12" s="447" t="e">
        <f>IF(C12/B12&gt;0,C12/B12,"")</f>
        <v>#DIV/0!</v>
      </c>
      <c r="E12" s="93"/>
      <c r="F12" s="132" t="e">
        <f t="shared" si="2"/>
        <v>#DIV/0!</v>
      </c>
      <c r="G12" s="89"/>
      <c r="H12" s="135" t="e">
        <f t="shared" si="3"/>
        <v>#DIV/0!</v>
      </c>
      <c r="I12" s="89"/>
      <c r="J12" s="135" t="e">
        <f t="shared" si="4"/>
        <v>#DIV/0!</v>
      </c>
      <c r="K12" s="89"/>
      <c r="L12" s="135" t="e">
        <f t="shared" si="5"/>
        <v>#DIV/0!</v>
      </c>
      <c r="M12" s="89"/>
      <c r="N12" s="350" t="e">
        <f t="shared" si="6"/>
        <v>#DIV/0!</v>
      </c>
      <c r="O12" s="54"/>
      <c r="P12" s="54"/>
      <c r="Q12" s="54"/>
      <c r="R12" s="54"/>
      <c r="S12" s="54"/>
      <c r="T12" s="55"/>
    </row>
    <row r="13" spans="1:20" s="7" customFormat="1" ht="18" customHeight="1">
      <c r="A13" s="351" t="s">
        <v>21</v>
      </c>
      <c r="B13" s="446">
        <f>'USPEH BARANDA'!B13</f>
        <v>21</v>
      </c>
      <c r="C13" s="131">
        <f t="shared" si="0"/>
        <v>2</v>
      </c>
      <c r="D13" s="447">
        <f t="shared" si="1"/>
        <v>0.09523809523809523</v>
      </c>
      <c r="E13" s="93">
        <v>2</v>
      </c>
      <c r="F13" s="132">
        <f t="shared" si="2"/>
        <v>0.09523809523809523</v>
      </c>
      <c r="G13" s="89"/>
      <c r="H13" s="135">
        <f t="shared" si="3"/>
      </c>
      <c r="I13" s="89"/>
      <c r="J13" s="135">
        <f t="shared" si="4"/>
      </c>
      <c r="K13" s="89"/>
      <c r="L13" s="135">
        <f t="shared" si="5"/>
      </c>
      <c r="M13" s="89"/>
      <c r="N13" s="350">
        <f t="shared" si="6"/>
      </c>
      <c r="O13" s="54"/>
      <c r="P13" s="54"/>
      <c r="Q13" s="54"/>
      <c r="R13" s="54"/>
      <c r="S13" s="54"/>
      <c r="T13" s="55"/>
    </row>
    <row r="14" spans="1:20" s="7" customFormat="1" ht="18" customHeight="1" hidden="1">
      <c r="A14" s="351" t="s">
        <v>20</v>
      </c>
      <c r="B14" s="446">
        <f>'USPEH BARANDA'!B14</f>
        <v>0</v>
      </c>
      <c r="C14" s="131">
        <f t="shared" si="0"/>
        <v>0</v>
      </c>
      <c r="D14" s="447" t="e">
        <f t="shared" si="1"/>
        <v>#DIV/0!</v>
      </c>
      <c r="E14" s="93"/>
      <c r="F14" s="132" t="e">
        <f t="shared" si="2"/>
        <v>#DIV/0!</v>
      </c>
      <c r="G14" s="89"/>
      <c r="H14" s="135" t="e">
        <f t="shared" si="3"/>
        <v>#DIV/0!</v>
      </c>
      <c r="I14" s="89"/>
      <c r="J14" s="135" t="e">
        <f t="shared" si="4"/>
        <v>#DIV/0!</v>
      </c>
      <c r="K14" s="89"/>
      <c r="L14" s="135" t="e">
        <f t="shared" si="5"/>
        <v>#DIV/0!</v>
      </c>
      <c r="M14" s="89"/>
      <c r="N14" s="350" t="e">
        <f t="shared" si="6"/>
        <v>#DIV/0!</v>
      </c>
      <c r="O14" s="54"/>
      <c r="P14" s="54"/>
      <c r="Q14" s="54"/>
      <c r="R14" s="54"/>
      <c r="S14" s="54"/>
      <c r="T14" s="55"/>
    </row>
    <row r="15" spans="1:20" s="7" customFormat="1" ht="18" customHeight="1" hidden="1">
      <c r="A15" s="351" t="s">
        <v>21</v>
      </c>
      <c r="B15" s="446">
        <f>'USPEH BARANDA'!B15</f>
        <v>0</v>
      </c>
      <c r="C15" s="131">
        <f t="shared" si="0"/>
        <v>0</v>
      </c>
      <c r="D15" s="447" t="e">
        <f t="shared" si="1"/>
        <v>#DIV/0!</v>
      </c>
      <c r="E15" s="93"/>
      <c r="F15" s="132" t="e">
        <f t="shared" si="2"/>
        <v>#DIV/0!</v>
      </c>
      <c r="G15" s="89"/>
      <c r="H15" s="135" t="e">
        <f t="shared" si="3"/>
        <v>#DIV/0!</v>
      </c>
      <c r="I15" s="89"/>
      <c r="J15" s="135" t="e">
        <f t="shared" si="4"/>
        <v>#DIV/0!</v>
      </c>
      <c r="K15" s="89"/>
      <c r="L15" s="135" t="e">
        <f t="shared" si="5"/>
        <v>#DIV/0!</v>
      </c>
      <c r="M15" s="89"/>
      <c r="N15" s="350" t="e">
        <f t="shared" si="6"/>
        <v>#DIV/0!</v>
      </c>
      <c r="O15" s="54"/>
      <c r="P15" s="54"/>
      <c r="Q15" s="54"/>
      <c r="R15" s="54"/>
      <c r="S15" s="54"/>
      <c r="T15" s="55"/>
    </row>
    <row r="16" spans="1:20" s="7" customFormat="1" ht="18" customHeight="1" thickBot="1">
      <c r="A16" s="351" t="s">
        <v>24</v>
      </c>
      <c r="B16" s="446">
        <f>'USPEH BARANDA'!B16</f>
        <v>15</v>
      </c>
      <c r="C16" s="131">
        <f t="shared" si="0"/>
        <v>0</v>
      </c>
      <c r="D16" s="447">
        <f t="shared" si="1"/>
      </c>
      <c r="E16" s="93"/>
      <c r="F16" s="132">
        <f t="shared" si="2"/>
      </c>
      <c r="G16" s="89"/>
      <c r="H16" s="135">
        <f t="shared" si="3"/>
      </c>
      <c r="I16" s="89"/>
      <c r="J16" s="135">
        <f t="shared" si="4"/>
      </c>
      <c r="K16" s="89"/>
      <c r="L16" s="135">
        <f t="shared" si="5"/>
      </c>
      <c r="M16" s="89"/>
      <c r="N16" s="350">
        <f t="shared" si="6"/>
      </c>
      <c r="O16" s="54"/>
      <c r="P16" s="54"/>
      <c r="Q16" s="54"/>
      <c r="R16" s="54"/>
      <c r="S16" s="54"/>
      <c r="T16" s="55"/>
    </row>
    <row r="17" spans="1:20" s="7" customFormat="1" ht="18" customHeight="1" hidden="1">
      <c r="A17" s="351" t="s">
        <v>23</v>
      </c>
      <c r="B17" s="446">
        <f>'USPEH BARANDA'!B17</f>
        <v>0</v>
      </c>
      <c r="C17" s="131">
        <f t="shared" si="0"/>
        <v>0</v>
      </c>
      <c r="D17" s="447" t="e">
        <f t="shared" si="1"/>
        <v>#DIV/0!</v>
      </c>
      <c r="E17" s="93"/>
      <c r="F17" s="132" t="e">
        <f t="shared" si="2"/>
        <v>#DIV/0!</v>
      </c>
      <c r="G17" s="89"/>
      <c r="H17" s="135" t="e">
        <f t="shared" si="3"/>
        <v>#DIV/0!</v>
      </c>
      <c r="I17" s="89"/>
      <c r="J17" s="135" t="e">
        <f t="shared" si="4"/>
        <v>#DIV/0!</v>
      </c>
      <c r="K17" s="89"/>
      <c r="L17" s="135" t="e">
        <f t="shared" si="5"/>
        <v>#DIV/0!</v>
      </c>
      <c r="M17" s="89"/>
      <c r="N17" s="350" t="e">
        <f t="shared" si="6"/>
        <v>#DIV/0!</v>
      </c>
      <c r="O17" s="54"/>
      <c r="P17" s="54"/>
      <c r="Q17" s="54"/>
      <c r="R17" s="54"/>
      <c r="S17" s="54"/>
      <c r="T17" s="55"/>
    </row>
    <row r="18" spans="1:20" s="7" customFormat="1" ht="18" customHeight="1" hidden="1" thickBot="1">
      <c r="A18" s="352" t="s">
        <v>24</v>
      </c>
      <c r="B18" s="451">
        <f>'USPEH BARANDA'!B18</f>
        <v>0</v>
      </c>
      <c r="C18" s="369">
        <f t="shared" si="0"/>
        <v>0</v>
      </c>
      <c r="D18" s="448" t="e">
        <f t="shared" si="1"/>
        <v>#DIV/0!</v>
      </c>
      <c r="E18" s="92"/>
      <c r="F18" s="133" t="e">
        <f t="shared" si="2"/>
        <v>#DIV/0!</v>
      </c>
      <c r="G18" s="90"/>
      <c r="H18" s="136" t="e">
        <f t="shared" si="3"/>
        <v>#DIV/0!</v>
      </c>
      <c r="I18" s="90"/>
      <c r="J18" s="136" t="e">
        <f t="shared" si="4"/>
        <v>#DIV/0!</v>
      </c>
      <c r="K18" s="90"/>
      <c r="L18" s="136" t="e">
        <f t="shared" si="5"/>
        <v>#DIV/0!</v>
      </c>
      <c r="M18" s="90"/>
      <c r="N18" s="353" t="e">
        <f t="shared" si="6"/>
        <v>#DIV/0!</v>
      </c>
      <c r="O18" s="54"/>
      <c r="P18" s="54"/>
      <c r="Q18" s="54"/>
      <c r="R18" s="54"/>
      <c r="S18" s="54"/>
      <c r="T18" s="55"/>
    </row>
    <row r="19" spans="1:21" s="67" customFormat="1" ht="18" customHeight="1" thickBot="1">
      <c r="A19" s="365" t="s">
        <v>25</v>
      </c>
      <c r="B19" s="303">
        <f>SUM(B6:B18)</f>
        <v>67</v>
      </c>
      <c r="C19" s="304">
        <f>SUM(C6:C18)</f>
        <v>2</v>
      </c>
      <c r="D19" s="452">
        <f t="shared" si="1"/>
        <v>0.029850746268656716</v>
      </c>
      <c r="E19" s="306">
        <f>SUM(E6:E18)</f>
        <v>2</v>
      </c>
      <c r="F19" s="357">
        <f t="shared" si="2"/>
        <v>0.029850746268656716</v>
      </c>
      <c r="G19" s="304">
        <f>SUM(G6:G18)</f>
        <v>0</v>
      </c>
      <c r="H19" s="358">
        <f t="shared" si="3"/>
      </c>
      <c r="I19" s="304">
        <f>SUM(I6:I18)</f>
        <v>0</v>
      </c>
      <c r="J19" s="358">
        <f t="shared" si="4"/>
      </c>
      <c r="K19" s="304">
        <f>SUM(K6:K18)</f>
        <v>0</v>
      </c>
      <c r="L19" s="358">
        <f t="shared" si="5"/>
      </c>
      <c r="M19" s="304">
        <f>SUM(M6:M18)</f>
        <v>0</v>
      </c>
      <c r="N19" s="359">
        <f t="shared" si="6"/>
      </c>
      <c r="O19" s="69"/>
      <c r="P19" s="69"/>
      <c r="Q19" s="69"/>
      <c r="R19" s="69"/>
      <c r="S19" s="69"/>
      <c r="T19" s="69"/>
      <c r="U19" s="70"/>
    </row>
    <row r="20" spans="1:20" s="7" customFormat="1" ht="18" customHeight="1" hidden="1">
      <c r="A20" s="505" t="s">
        <v>136</v>
      </c>
      <c r="B20" s="449">
        <f>'USPEH BARANDA'!B20</f>
        <v>0</v>
      </c>
      <c r="C20" s="370">
        <f t="shared" si="0"/>
        <v>0</v>
      </c>
      <c r="D20" s="450" t="e">
        <f t="shared" si="1"/>
        <v>#DIV/0!</v>
      </c>
      <c r="E20" s="94"/>
      <c r="F20" s="134" t="e">
        <f t="shared" si="2"/>
        <v>#DIV/0!</v>
      </c>
      <c r="G20" s="91"/>
      <c r="H20" s="137" t="e">
        <f t="shared" si="3"/>
        <v>#DIV/0!</v>
      </c>
      <c r="I20" s="91"/>
      <c r="J20" s="137" t="e">
        <f t="shared" si="4"/>
        <v>#DIV/0!</v>
      </c>
      <c r="K20" s="91"/>
      <c r="L20" s="137" t="e">
        <f t="shared" si="5"/>
        <v>#DIV/0!</v>
      </c>
      <c r="M20" s="91"/>
      <c r="N20" s="355" t="e">
        <f t="shared" si="6"/>
        <v>#DIV/0!</v>
      </c>
      <c r="O20" s="54"/>
      <c r="P20" s="54"/>
      <c r="Q20" s="54"/>
      <c r="R20" s="54"/>
      <c r="S20" s="54"/>
      <c r="T20" s="55"/>
    </row>
    <row r="21" spans="1:20" s="7" customFormat="1" ht="18" customHeight="1">
      <c r="A21" s="354" t="s">
        <v>28</v>
      </c>
      <c r="B21" s="449">
        <f>'USPEH BARANDA'!B21</f>
        <v>19</v>
      </c>
      <c r="C21" s="131">
        <v>2</v>
      </c>
      <c r="D21" s="450">
        <f t="shared" si="1"/>
        <v>0.10526315789473684</v>
      </c>
      <c r="E21" s="94">
        <v>1</v>
      </c>
      <c r="F21" s="134">
        <f t="shared" si="2"/>
        <v>0.05263157894736842</v>
      </c>
      <c r="G21" s="91"/>
      <c r="H21" s="137">
        <f t="shared" si="3"/>
      </c>
      <c r="I21" s="91"/>
      <c r="J21" s="137">
        <f t="shared" si="4"/>
      </c>
      <c r="K21" s="91">
        <v>1</v>
      </c>
      <c r="L21" s="137">
        <f t="shared" si="5"/>
        <v>0.05263157894736842</v>
      </c>
      <c r="M21" s="91">
        <v>1</v>
      </c>
      <c r="N21" s="355">
        <f t="shared" si="6"/>
        <v>0.05263157894736842</v>
      </c>
      <c r="O21" s="54"/>
      <c r="P21" s="54"/>
      <c r="Q21" s="54"/>
      <c r="R21" s="54"/>
      <c r="S21" s="54"/>
      <c r="T21" s="55"/>
    </row>
    <row r="22" spans="1:20" s="7" customFormat="1" ht="18" customHeight="1" hidden="1">
      <c r="A22" s="351" t="s">
        <v>27</v>
      </c>
      <c r="B22" s="449">
        <f>'USPEH BARANDA'!B22</f>
        <v>0</v>
      </c>
      <c r="C22" s="131">
        <f t="shared" si="0"/>
        <v>0</v>
      </c>
      <c r="D22" s="447" t="e">
        <f t="shared" si="1"/>
        <v>#DIV/0!</v>
      </c>
      <c r="E22" s="93"/>
      <c r="F22" s="132" t="e">
        <f t="shared" si="2"/>
        <v>#DIV/0!</v>
      </c>
      <c r="G22" s="89"/>
      <c r="H22" s="135" t="e">
        <f t="shared" si="3"/>
        <v>#DIV/0!</v>
      </c>
      <c r="I22" s="89"/>
      <c r="J22" s="135" t="e">
        <f t="shared" si="4"/>
        <v>#DIV/0!</v>
      </c>
      <c r="K22" s="89"/>
      <c r="L22" s="135" t="e">
        <f t="shared" si="5"/>
        <v>#DIV/0!</v>
      </c>
      <c r="M22" s="89"/>
      <c r="N22" s="350" t="e">
        <f t="shared" si="6"/>
        <v>#DIV/0!</v>
      </c>
      <c r="O22" s="54"/>
      <c r="P22" s="54"/>
      <c r="Q22" s="54"/>
      <c r="R22" s="54"/>
      <c r="S22" s="54"/>
      <c r="T22" s="55"/>
    </row>
    <row r="23" spans="1:20" s="7" customFormat="1" ht="18" customHeight="1" hidden="1">
      <c r="A23" s="351" t="s">
        <v>28</v>
      </c>
      <c r="B23" s="449">
        <f>'USPEH BARANDA'!B23</f>
        <v>0</v>
      </c>
      <c r="C23" s="131">
        <f t="shared" si="0"/>
        <v>0</v>
      </c>
      <c r="D23" s="447" t="e">
        <f t="shared" si="1"/>
        <v>#DIV/0!</v>
      </c>
      <c r="E23" s="93"/>
      <c r="F23" s="132" t="e">
        <f t="shared" si="2"/>
        <v>#DIV/0!</v>
      </c>
      <c r="G23" s="89"/>
      <c r="H23" s="135" t="e">
        <f t="shared" si="3"/>
        <v>#DIV/0!</v>
      </c>
      <c r="I23" s="89"/>
      <c r="J23" s="135" t="e">
        <f t="shared" si="4"/>
        <v>#DIV/0!</v>
      </c>
      <c r="K23" s="89"/>
      <c r="L23" s="135" t="e">
        <f t="shared" si="5"/>
        <v>#DIV/0!</v>
      </c>
      <c r="M23" s="89"/>
      <c r="N23" s="350" t="e">
        <f t="shared" si="6"/>
        <v>#DIV/0!</v>
      </c>
      <c r="O23" s="54"/>
      <c r="P23" s="54"/>
      <c r="Q23" s="54"/>
      <c r="R23" s="54"/>
      <c r="S23" s="54"/>
      <c r="T23" s="55"/>
    </row>
    <row r="24" spans="1:20" s="7" customFormat="1" ht="18" customHeight="1">
      <c r="A24" s="351" t="s">
        <v>31</v>
      </c>
      <c r="B24" s="449">
        <f>'USPEH BARANDA'!B24</f>
        <v>17</v>
      </c>
      <c r="C24" s="131">
        <f t="shared" si="0"/>
        <v>1</v>
      </c>
      <c r="D24" s="447">
        <f t="shared" si="1"/>
        <v>0.058823529411764705</v>
      </c>
      <c r="E24" s="93"/>
      <c r="F24" s="132">
        <f t="shared" si="2"/>
      </c>
      <c r="G24" s="89"/>
      <c r="H24" s="135">
        <f t="shared" si="3"/>
      </c>
      <c r="I24" s="89"/>
      <c r="J24" s="135">
        <f t="shared" si="4"/>
      </c>
      <c r="K24" s="89">
        <v>1</v>
      </c>
      <c r="L24" s="135">
        <f t="shared" si="5"/>
        <v>0.058823529411764705</v>
      </c>
      <c r="M24" s="89"/>
      <c r="N24" s="350">
        <f t="shared" si="6"/>
      </c>
      <c r="O24" s="54"/>
      <c r="P24" s="54"/>
      <c r="Q24" s="54"/>
      <c r="R24" s="54"/>
      <c r="S24" s="54"/>
      <c r="T24" s="55"/>
    </row>
    <row r="25" spans="1:20" s="7" customFormat="1" ht="18" customHeight="1" hidden="1">
      <c r="A25" s="351" t="s">
        <v>30</v>
      </c>
      <c r="B25" s="449">
        <f>'USPEH BARANDA'!B25</f>
        <v>0</v>
      </c>
      <c r="C25" s="131">
        <f t="shared" si="0"/>
        <v>0</v>
      </c>
      <c r="D25" s="447" t="e">
        <f t="shared" si="1"/>
        <v>#DIV/0!</v>
      </c>
      <c r="E25" s="93"/>
      <c r="F25" s="132" t="e">
        <f t="shared" si="2"/>
        <v>#DIV/0!</v>
      </c>
      <c r="G25" s="89"/>
      <c r="H25" s="135" t="e">
        <f t="shared" si="3"/>
        <v>#DIV/0!</v>
      </c>
      <c r="I25" s="89"/>
      <c r="J25" s="135" t="e">
        <f t="shared" si="4"/>
        <v>#DIV/0!</v>
      </c>
      <c r="K25" s="89"/>
      <c r="L25" s="135" t="e">
        <f t="shared" si="5"/>
        <v>#DIV/0!</v>
      </c>
      <c r="M25" s="89"/>
      <c r="N25" s="350" t="e">
        <f t="shared" si="6"/>
        <v>#DIV/0!</v>
      </c>
      <c r="O25" s="54"/>
      <c r="P25" s="54"/>
      <c r="Q25" s="54"/>
      <c r="R25" s="54"/>
      <c r="S25" s="54"/>
      <c r="T25" s="55"/>
    </row>
    <row r="26" spans="1:20" s="7" customFormat="1" ht="18" customHeight="1" hidden="1">
      <c r="A26" s="351" t="s">
        <v>31</v>
      </c>
      <c r="B26" s="449">
        <f>'USPEH BARANDA'!B26</f>
        <v>0</v>
      </c>
      <c r="C26" s="131">
        <f t="shared" si="0"/>
        <v>0</v>
      </c>
      <c r="D26" s="447" t="e">
        <f t="shared" si="1"/>
        <v>#DIV/0!</v>
      </c>
      <c r="E26" s="93"/>
      <c r="F26" s="132" t="e">
        <f t="shared" si="2"/>
        <v>#DIV/0!</v>
      </c>
      <c r="G26" s="89"/>
      <c r="H26" s="135" t="e">
        <f t="shared" si="3"/>
        <v>#DIV/0!</v>
      </c>
      <c r="I26" s="89"/>
      <c r="J26" s="135" t="e">
        <f t="shared" si="4"/>
        <v>#DIV/0!</v>
      </c>
      <c r="K26" s="89"/>
      <c r="L26" s="135" t="e">
        <f t="shared" si="5"/>
        <v>#DIV/0!</v>
      </c>
      <c r="M26" s="89"/>
      <c r="N26" s="350" t="e">
        <f t="shared" si="6"/>
        <v>#DIV/0!</v>
      </c>
      <c r="O26" s="54"/>
      <c r="P26" s="54"/>
      <c r="Q26" s="54"/>
      <c r="R26" s="54"/>
      <c r="S26" s="54"/>
      <c r="T26" s="55"/>
    </row>
    <row r="27" spans="1:20" s="7" customFormat="1" ht="18" customHeight="1">
      <c r="A27" s="351" t="s">
        <v>78</v>
      </c>
      <c r="B27" s="449">
        <f>'USPEH BARANDA'!B27</f>
        <v>15</v>
      </c>
      <c r="C27" s="131"/>
      <c r="D27" s="447">
        <f t="shared" si="1"/>
      </c>
      <c r="E27" s="93"/>
      <c r="F27" s="132">
        <f t="shared" si="2"/>
      </c>
      <c r="G27" s="89"/>
      <c r="H27" s="135">
        <f t="shared" si="3"/>
      </c>
      <c r="I27" s="89"/>
      <c r="J27" s="135">
        <f t="shared" si="4"/>
      </c>
      <c r="K27" s="89"/>
      <c r="L27" s="135">
        <f t="shared" si="5"/>
      </c>
      <c r="M27" s="89"/>
      <c r="N27" s="350">
        <f t="shared" si="6"/>
      </c>
      <c r="O27" s="54"/>
      <c r="P27" s="54"/>
      <c r="Q27" s="54"/>
      <c r="R27" s="54"/>
      <c r="S27" s="54"/>
      <c r="T27" s="55"/>
    </row>
    <row r="28" spans="1:20" s="7" customFormat="1" ht="18" customHeight="1" hidden="1">
      <c r="A28" s="351" t="s">
        <v>33</v>
      </c>
      <c r="B28" s="449">
        <f>'USPEH BARANDA'!B28</f>
        <v>0</v>
      </c>
      <c r="C28" s="131">
        <f t="shared" si="0"/>
        <v>0</v>
      </c>
      <c r="D28" s="447" t="e">
        <f t="shared" si="1"/>
        <v>#DIV/0!</v>
      </c>
      <c r="E28" s="93"/>
      <c r="F28" s="132" t="e">
        <f t="shared" si="2"/>
        <v>#DIV/0!</v>
      </c>
      <c r="G28" s="89"/>
      <c r="H28" s="135" t="e">
        <f t="shared" si="3"/>
        <v>#DIV/0!</v>
      </c>
      <c r="I28" s="89"/>
      <c r="J28" s="135" t="e">
        <f t="shared" si="4"/>
        <v>#DIV/0!</v>
      </c>
      <c r="K28" s="89"/>
      <c r="L28" s="135" t="e">
        <f t="shared" si="5"/>
        <v>#DIV/0!</v>
      </c>
      <c r="M28" s="89"/>
      <c r="N28" s="350" t="e">
        <f t="shared" si="6"/>
        <v>#DIV/0!</v>
      </c>
      <c r="O28" s="54"/>
      <c r="P28" s="54"/>
      <c r="Q28" s="54"/>
      <c r="R28" s="54"/>
      <c r="S28" s="54"/>
      <c r="T28" s="55"/>
    </row>
    <row r="29" spans="1:20" s="7" customFormat="1" ht="18" customHeight="1" hidden="1">
      <c r="A29" s="351" t="s">
        <v>78</v>
      </c>
      <c r="B29" s="449">
        <f>'USPEH BARANDA'!B29</f>
        <v>0</v>
      </c>
      <c r="C29" s="131">
        <f t="shared" si="0"/>
        <v>0</v>
      </c>
      <c r="D29" s="447" t="e">
        <f t="shared" si="1"/>
        <v>#DIV/0!</v>
      </c>
      <c r="E29" s="93"/>
      <c r="F29" s="132" t="e">
        <f t="shared" si="2"/>
        <v>#DIV/0!</v>
      </c>
      <c r="G29" s="89"/>
      <c r="H29" s="135" t="e">
        <f t="shared" si="3"/>
        <v>#DIV/0!</v>
      </c>
      <c r="I29" s="89"/>
      <c r="J29" s="135" t="e">
        <f t="shared" si="4"/>
        <v>#DIV/0!</v>
      </c>
      <c r="K29" s="89"/>
      <c r="L29" s="135" t="e">
        <f t="shared" si="5"/>
        <v>#DIV/0!</v>
      </c>
      <c r="M29" s="89"/>
      <c r="N29" s="350" t="e">
        <f t="shared" si="6"/>
        <v>#DIV/0!</v>
      </c>
      <c r="O29" s="54"/>
      <c r="P29" s="54"/>
      <c r="Q29" s="54"/>
      <c r="R29" s="54"/>
      <c r="S29" s="54"/>
      <c r="T29" s="55"/>
    </row>
    <row r="30" spans="1:20" s="7" customFormat="1" ht="18" customHeight="1" thickBot="1">
      <c r="A30" s="351" t="s">
        <v>87</v>
      </c>
      <c r="B30" s="449">
        <f>'USPEH BARANDA'!B30</f>
        <v>15</v>
      </c>
      <c r="C30" s="131">
        <f t="shared" si="0"/>
        <v>0</v>
      </c>
      <c r="D30" s="447">
        <f t="shared" si="1"/>
      </c>
      <c r="E30" s="93"/>
      <c r="F30" s="132">
        <f t="shared" si="2"/>
      </c>
      <c r="G30" s="89"/>
      <c r="H30" s="135">
        <f t="shared" si="3"/>
      </c>
      <c r="I30" s="89"/>
      <c r="J30" s="135">
        <f t="shared" si="4"/>
      </c>
      <c r="K30" s="89"/>
      <c r="L30" s="135">
        <f t="shared" si="5"/>
      </c>
      <c r="M30" s="89"/>
      <c r="N30" s="350">
        <f t="shared" si="6"/>
      </c>
      <c r="O30" s="54"/>
      <c r="P30" s="54"/>
      <c r="Q30" s="54"/>
      <c r="R30" s="54"/>
      <c r="S30" s="54"/>
      <c r="T30" s="55"/>
    </row>
    <row r="31" spans="1:20" s="7" customFormat="1" ht="18" customHeight="1" hidden="1">
      <c r="A31" s="351" t="s">
        <v>35</v>
      </c>
      <c r="B31" s="449">
        <f>'USPEH BARANDA'!B31</f>
        <v>0</v>
      </c>
      <c r="C31" s="131">
        <f t="shared" si="0"/>
        <v>0</v>
      </c>
      <c r="D31" s="447" t="e">
        <f t="shared" si="1"/>
        <v>#DIV/0!</v>
      </c>
      <c r="E31" s="92"/>
      <c r="F31" s="132" t="e">
        <f t="shared" si="2"/>
        <v>#DIV/0!</v>
      </c>
      <c r="G31" s="90"/>
      <c r="H31" s="135" t="e">
        <f t="shared" si="3"/>
        <v>#DIV/0!</v>
      </c>
      <c r="I31" s="90"/>
      <c r="J31" s="135" t="e">
        <f t="shared" si="4"/>
        <v>#DIV/0!</v>
      </c>
      <c r="K31" s="90"/>
      <c r="L31" s="135" t="e">
        <f t="shared" si="5"/>
        <v>#DIV/0!</v>
      </c>
      <c r="M31" s="90"/>
      <c r="N31" s="350" t="e">
        <f t="shared" si="6"/>
        <v>#DIV/0!</v>
      </c>
      <c r="O31" s="54"/>
      <c r="P31" s="54"/>
      <c r="Q31" s="54"/>
      <c r="R31" s="54"/>
      <c r="S31" s="54"/>
      <c r="T31" s="55"/>
    </row>
    <row r="32" spans="1:20" s="7" customFormat="1" ht="18" customHeight="1" hidden="1" thickBot="1">
      <c r="A32" s="352" t="s">
        <v>87</v>
      </c>
      <c r="B32" s="453">
        <f>'USPEH BARANDA'!B32</f>
        <v>0</v>
      </c>
      <c r="C32" s="369">
        <f t="shared" si="0"/>
        <v>0</v>
      </c>
      <c r="D32" s="448" t="e">
        <f t="shared" si="1"/>
        <v>#DIV/0!</v>
      </c>
      <c r="E32" s="92"/>
      <c r="F32" s="133" t="e">
        <f t="shared" si="2"/>
        <v>#DIV/0!</v>
      </c>
      <c r="G32" s="90"/>
      <c r="H32" s="136" t="e">
        <f t="shared" si="3"/>
        <v>#DIV/0!</v>
      </c>
      <c r="I32" s="90"/>
      <c r="J32" s="136" t="e">
        <f t="shared" si="4"/>
        <v>#DIV/0!</v>
      </c>
      <c r="K32" s="90"/>
      <c r="L32" s="136" t="e">
        <f t="shared" si="5"/>
        <v>#DIV/0!</v>
      </c>
      <c r="M32" s="90"/>
      <c r="N32" s="353" t="e">
        <f t="shared" si="6"/>
        <v>#DIV/0!</v>
      </c>
      <c r="O32" s="54"/>
      <c r="P32" s="54"/>
      <c r="Q32" s="54"/>
      <c r="R32" s="54"/>
      <c r="S32" s="54"/>
      <c r="T32" s="55"/>
    </row>
    <row r="33" spans="1:21" s="76" customFormat="1" ht="18" customHeight="1" thickBot="1">
      <c r="A33" s="365" t="s">
        <v>36</v>
      </c>
      <c r="B33" s="303">
        <f>SUM(B20:B32)</f>
        <v>66</v>
      </c>
      <c r="C33" s="304">
        <f>SUM(C20:C32)</f>
        <v>3</v>
      </c>
      <c r="D33" s="455">
        <f t="shared" si="1"/>
        <v>0.045454545454545456</v>
      </c>
      <c r="E33" s="306">
        <f>SUM(E20:E32)</f>
        <v>1</v>
      </c>
      <c r="F33" s="366">
        <f t="shared" si="2"/>
        <v>0.015151515151515152</v>
      </c>
      <c r="G33" s="304">
        <f>SUM(G20:G32)</f>
        <v>0</v>
      </c>
      <c r="H33" s="367">
        <f t="shared" si="3"/>
      </c>
      <c r="I33" s="304">
        <f>SUM(I20:I32)</f>
        <v>0</v>
      </c>
      <c r="J33" s="367">
        <f t="shared" si="4"/>
      </c>
      <c r="K33" s="304">
        <f>SUM(K20:K32)</f>
        <v>2</v>
      </c>
      <c r="L33" s="367">
        <f t="shared" si="5"/>
        <v>0.030303030303030304</v>
      </c>
      <c r="M33" s="304">
        <f>SUM(M20:M32)</f>
        <v>1</v>
      </c>
      <c r="N33" s="368">
        <f t="shared" si="6"/>
        <v>0.015151515151515152</v>
      </c>
      <c r="O33" s="69"/>
      <c r="P33" s="69"/>
      <c r="Q33" s="69"/>
      <c r="R33" s="69"/>
      <c r="S33" s="69"/>
      <c r="T33" s="72"/>
      <c r="U33" s="28"/>
    </row>
    <row r="34" spans="1:21" s="27" customFormat="1" ht="18" customHeight="1" thickBot="1">
      <c r="A34" s="389" t="s">
        <v>37</v>
      </c>
      <c r="B34" s="383">
        <f>B19+B33</f>
        <v>133</v>
      </c>
      <c r="C34" s="372">
        <f>C19+C33</f>
        <v>5</v>
      </c>
      <c r="D34" s="482">
        <f t="shared" si="1"/>
        <v>0.03759398496240601</v>
      </c>
      <c r="E34" s="371">
        <f>E19+E33</f>
        <v>3</v>
      </c>
      <c r="F34" s="373">
        <f t="shared" si="2"/>
        <v>0.022556390977443608</v>
      </c>
      <c r="G34" s="372">
        <f>G19+G33</f>
        <v>0</v>
      </c>
      <c r="H34" s="374">
        <f t="shared" si="3"/>
      </c>
      <c r="I34" s="372">
        <f>I19+I33</f>
        <v>0</v>
      </c>
      <c r="J34" s="374">
        <f t="shared" si="4"/>
      </c>
      <c r="K34" s="372">
        <f>K19+K33</f>
        <v>2</v>
      </c>
      <c r="L34" s="374">
        <f t="shared" si="5"/>
        <v>0.015037593984962405</v>
      </c>
      <c r="M34" s="372">
        <f>M19+M33</f>
        <v>1</v>
      </c>
      <c r="N34" s="375">
        <f t="shared" si="6"/>
        <v>0.007518796992481203</v>
      </c>
      <c r="O34" s="69"/>
      <c r="P34" s="69"/>
      <c r="Q34" s="69"/>
      <c r="R34" s="69"/>
      <c r="S34" s="69"/>
      <c r="T34" s="72"/>
      <c r="U34" s="28"/>
    </row>
    <row r="35" spans="15:20" ht="15.75">
      <c r="O35" s="48"/>
      <c r="P35" s="48"/>
      <c r="Q35" s="48"/>
      <c r="R35" s="48"/>
      <c r="S35" s="48"/>
      <c r="T35" s="48"/>
    </row>
  </sheetData>
  <sheetProtection selectLockedCells="1"/>
  <mergeCells count="4">
    <mergeCell ref="A1:N1"/>
    <mergeCell ref="A2:N2"/>
    <mergeCell ref="B4:D4"/>
    <mergeCell ref="E4:N4"/>
  </mergeCells>
  <printOptions horizontalCentered="1" verticalCentered="1"/>
  <pageMargins left="0.42" right="0.4724409448818898" top="0.2362204724409449" bottom="0.15748031496062992" header="0.2362204724409449" footer="0.2362204724409449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1:V34"/>
  <sheetViews>
    <sheetView zoomScalePageLayoutView="0" workbookViewId="0" topLeftCell="A1">
      <selection activeCell="R27" sqref="R27"/>
    </sheetView>
  </sheetViews>
  <sheetFormatPr defaultColWidth="0" defaultRowHeight="15.75" customHeight="1" zeroHeight="1"/>
  <cols>
    <col min="1" max="7" width="6" style="0" customWidth="1"/>
    <col min="8" max="8" width="6" style="32" customWidth="1"/>
    <col min="9" max="9" width="6" style="0" customWidth="1"/>
    <col min="10" max="10" width="6" style="32" customWidth="1"/>
    <col min="11" max="11" width="6" style="0" customWidth="1"/>
    <col min="12" max="12" width="6" style="30" customWidth="1"/>
    <col min="13" max="13" width="6" style="0" customWidth="1"/>
    <col min="14" max="14" width="6" style="30" customWidth="1"/>
    <col min="15" max="15" width="6" style="0" customWidth="1"/>
    <col min="16" max="16" width="6" style="30" customWidth="1"/>
    <col min="17" max="17" width="6" style="0" hidden="1" customWidth="1"/>
    <col min="18" max="18" width="6" style="0" customWidth="1"/>
    <col min="19" max="19" width="5.19921875" style="49" customWidth="1"/>
    <col min="20" max="16384" width="5.19921875" style="49" hidden="1" customWidth="1"/>
  </cols>
  <sheetData>
    <row r="1" spans="1:22" ht="34.5" customHeight="1">
      <c r="A1" s="697" t="s">
        <v>174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4"/>
      <c r="T1" s="64"/>
      <c r="U1" s="64"/>
      <c r="V1" s="64"/>
    </row>
    <row r="2" spans="1:22" ht="15.75">
      <c r="A2" s="696" t="s">
        <v>99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4"/>
      <c r="T2" s="64"/>
      <c r="U2" s="64"/>
      <c r="V2" s="64"/>
    </row>
    <row r="3" spans="1:22" ht="15.75" hidden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64"/>
      <c r="T3" s="64"/>
      <c r="U3" s="64"/>
      <c r="V3" s="64"/>
    </row>
    <row r="4" spans="1:18" ht="16.5" thickBot="1">
      <c r="A4" s="109"/>
      <c r="B4" s="109"/>
      <c r="C4" s="109"/>
      <c r="D4" s="109"/>
      <c r="E4" s="109"/>
      <c r="F4" s="109"/>
      <c r="G4" s="109"/>
      <c r="H4" s="110"/>
      <c r="I4" s="109"/>
      <c r="J4" s="110"/>
      <c r="K4" s="109"/>
      <c r="L4" s="111"/>
      <c r="M4" s="109"/>
      <c r="N4" s="111"/>
      <c r="O4" s="109"/>
      <c r="P4" s="111"/>
      <c r="Q4" s="109"/>
      <c r="R4" s="109"/>
    </row>
    <row r="5" spans="1:21" s="6" customFormat="1" ht="63.75" customHeight="1">
      <c r="A5" s="395" t="s">
        <v>3</v>
      </c>
      <c r="B5" s="391" t="s">
        <v>40</v>
      </c>
      <c r="C5" s="390" t="s">
        <v>41</v>
      </c>
      <c r="D5" s="390" t="s">
        <v>42</v>
      </c>
      <c r="E5" s="390" t="s">
        <v>43</v>
      </c>
      <c r="F5" s="390" t="s">
        <v>44</v>
      </c>
      <c r="G5" s="391" t="s">
        <v>45</v>
      </c>
      <c r="H5" s="392" t="s">
        <v>46</v>
      </c>
      <c r="I5" s="390" t="s">
        <v>47</v>
      </c>
      <c r="J5" s="392" t="s">
        <v>48</v>
      </c>
      <c r="K5" s="390" t="s">
        <v>49</v>
      </c>
      <c r="L5" s="392" t="s">
        <v>50</v>
      </c>
      <c r="M5" s="390" t="s">
        <v>157</v>
      </c>
      <c r="N5" s="392" t="s">
        <v>51</v>
      </c>
      <c r="O5" s="390" t="s">
        <v>158</v>
      </c>
      <c r="P5" s="392" t="s">
        <v>110</v>
      </c>
      <c r="Q5" s="391"/>
      <c r="R5" s="393" t="s">
        <v>52</v>
      </c>
      <c r="S5" s="51"/>
      <c r="T5" s="51"/>
      <c r="U5" s="52"/>
    </row>
    <row r="6" spans="1:22" s="7" customFormat="1" ht="18" customHeight="1" hidden="1">
      <c r="A6" s="349" t="s">
        <v>154</v>
      </c>
      <c r="B6" s="285"/>
      <c r="C6" s="284"/>
      <c r="D6" s="284"/>
      <c r="E6" s="284"/>
      <c r="F6" s="284"/>
      <c r="G6" s="285"/>
      <c r="H6" s="102"/>
      <c r="I6" s="284"/>
      <c r="J6" s="102"/>
      <c r="K6" s="284"/>
      <c r="L6" s="102"/>
      <c r="M6" s="284"/>
      <c r="N6" s="102"/>
      <c r="O6" s="284"/>
      <c r="P6" s="102"/>
      <c r="Q6" s="285"/>
      <c r="R6" s="394">
        <f>SUM(B6:Q6)</f>
        <v>0</v>
      </c>
      <c r="S6" s="54"/>
      <c r="T6" s="54"/>
      <c r="U6" s="54"/>
      <c r="V6" s="55"/>
    </row>
    <row r="7" spans="1:22" s="7" customFormat="1" ht="18" customHeight="1">
      <c r="A7" s="351" t="s">
        <v>85</v>
      </c>
      <c r="B7" s="285"/>
      <c r="C7" s="284"/>
      <c r="D7" s="284"/>
      <c r="E7" s="284"/>
      <c r="F7" s="284"/>
      <c r="G7" s="285"/>
      <c r="H7" s="102"/>
      <c r="I7" s="284"/>
      <c r="J7" s="102"/>
      <c r="K7" s="284"/>
      <c r="L7" s="102"/>
      <c r="M7" s="284"/>
      <c r="N7" s="102"/>
      <c r="O7" s="284"/>
      <c r="P7" s="102"/>
      <c r="Q7" s="285"/>
      <c r="R7" s="394">
        <f aca="true" t="shared" si="0" ref="R7:R32">SUM(B7:Q7)</f>
        <v>0</v>
      </c>
      <c r="S7" s="54"/>
      <c r="T7" s="54"/>
      <c r="U7" s="54"/>
      <c r="V7" s="55"/>
    </row>
    <row r="8" spans="1:22" s="7" customFormat="1" ht="18" customHeight="1" hidden="1">
      <c r="A8" s="351" t="s">
        <v>16</v>
      </c>
      <c r="B8" s="285"/>
      <c r="C8" s="284"/>
      <c r="D8" s="284"/>
      <c r="E8" s="284"/>
      <c r="F8" s="284"/>
      <c r="G8" s="285"/>
      <c r="H8" s="102"/>
      <c r="I8" s="284"/>
      <c r="J8" s="102"/>
      <c r="K8" s="284"/>
      <c r="L8" s="102"/>
      <c r="M8" s="284"/>
      <c r="N8" s="102"/>
      <c r="O8" s="284"/>
      <c r="P8" s="102"/>
      <c r="Q8" s="285"/>
      <c r="R8" s="394">
        <f t="shared" si="0"/>
        <v>0</v>
      </c>
      <c r="S8" s="54"/>
      <c r="T8" s="54"/>
      <c r="U8" s="54"/>
      <c r="V8" s="55"/>
    </row>
    <row r="9" spans="1:22" s="7" customFormat="1" ht="18" customHeight="1" hidden="1">
      <c r="A9" s="351" t="s">
        <v>85</v>
      </c>
      <c r="B9" s="285"/>
      <c r="C9" s="284"/>
      <c r="D9" s="284"/>
      <c r="E9" s="284"/>
      <c r="F9" s="284"/>
      <c r="G9" s="285"/>
      <c r="H9" s="102"/>
      <c r="I9" s="284"/>
      <c r="J9" s="102"/>
      <c r="K9" s="284"/>
      <c r="L9" s="102"/>
      <c r="M9" s="284"/>
      <c r="N9" s="102"/>
      <c r="O9" s="284"/>
      <c r="P9" s="102"/>
      <c r="Q9" s="285"/>
      <c r="R9" s="394">
        <f t="shared" si="0"/>
        <v>0</v>
      </c>
      <c r="S9" s="54"/>
      <c r="T9" s="54"/>
      <c r="U9" s="54"/>
      <c r="V9" s="55"/>
    </row>
    <row r="10" spans="1:22" s="7" customFormat="1" ht="18" customHeight="1">
      <c r="A10" s="351" t="s">
        <v>86</v>
      </c>
      <c r="B10" s="285"/>
      <c r="C10" s="284"/>
      <c r="D10" s="284"/>
      <c r="E10" s="284"/>
      <c r="F10" s="284"/>
      <c r="G10" s="285"/>
      <c r="H10" s="102"/>
      <c r="I10" s="284"/>
      <c r="J10" s="102"/>
      <c r="K10" s="284"/>
      <c r="L10" s="102"/>
      <c r="M10" s="284"/>
      <c r="N10" s="102"/>
      <c r="O10" s="284"/>
      <c r="P10" s="102"/>
      <c r="Q10" s="285"/>
      <c r="R10" s="394">
        <f t="shared" si="0"/>
        <v>0</v>
      </c>
      <c r="S10" s="54"/>
      <c r="T10" s="54"/>
      <c r="U10" s="54"/>
      <c r="V10" s="55"/>
    </row>
    <row r="11" spans="1:22" s="7" customFormat="1" ht="18" customHeight="1" hidden="1">
      <c r="A11" s="351" t="s">
        <v>18</v>
      </c>
      <c r="B11" s="285"/>
      <c r="C11" s="284"/>
      <c r="D11" s="284"/>
      <c r="E11" s="284"/>
      <c r="F11" s="284"/>
      <c r="G11" s="285"/>
      <c r="H11" s="102"/>
      <c r="I11" s="284"/>
      <c r="J11" s="102"/>
      <c r="K11" s="284"/>
      <c r="L11" s="102"/>
      <c r="M11" s="284"/>
      <c r="N11" s="102"/>
      <c r="O11" s="284"/>
      <c r="P11" s="102"/>
      <c r="Q11" s="285"/>
      <c r="R11" s="394">
        <f t="shared" si="0"/>
        <v>0</v>
      </c>
      <c r="S11" s="54"/>
      <c r="T11" s="54"/>
      <c r="U11" s="54"/>
      <c r="V11" s="55"/>
    </row>
    <row r="12" spans="1:22" s="7" customFormat="1" ht="18" customHeight="1" hidden="1">
      <c r="A12" s="351" t="s">
        <v>86</v>
      </c>
      <c r="B12" s="285"/>
      <c r="C12" s="284"/>
      <c r="D12" s="284"/>
      <c r="E12" s="284"/>
      <c r="F12" s="284"/>
      <c r="G12" s="285"/>
      <c r="H12" s="102"/>
      <c r="I12" s="284"/>
      <c r="J12" s="102"/>
      <c r="K12" s="284"/>
      <c r="L12" s="102"/>
      <c r="M12" s="284"/>
      <c r="N12" s="102"/>
      <c r="O12" s="284"/>
      <c r="P12" s="102"/>
      <c r="Q12" s="285"/>
      <c r="R12" s="394">
        <f t="shared" si="0"/>
        <v>0</v>
      </c>
      <c r="S12" s="54"/>
      <c r="T12" s="54"/>
      <c r="U12" s="54"/>
      <c r="V12" s="55"/>
    </row>
    <row r="13" spans="1:22" s="7" customFormat="1" ht="18" customHeight="1">
      <c r="A13" s="351" t="s">
        <v>21</v>
      </c>
      <c r="B13" s="285"/>
      <c r="C13" s="284"/>
      <c r="D13" s="284">
        <v>1</v>
      </c>
      <c r="E13" s="284">
        <v>1</v>
      </c>
      <c r="F13" s="284"/>
      <c r="G13" s="285"/>
      <c r="H13" s="102"/>
      <c r="I13" s="284"/>
      <c r="J13" s="102"/>
      <c r="K13" s="284"/>
      <c r="L13" s="102"/>
      <c r="M13" s="284"/>
      <c r="N13" s="102"/>
      <c r="O13" s="284"/>
      <c r="P13" s="102"/>
      <c r="Q13" s="285"/>
      <c r="R13" s="394">
        <f t="shared" si="0"/>
        <v>2</v>
      </c>
      <c r="S13" s="54"/>
      <c r="T13" s="54"/>
      <c r="U13" s="54"/>
      <c r="V13" s="55"/>
    </row>
    <row r="14" spans="1:22" s="7" customFormat="1" ht="18" customHeight="1" hidden="1">
      <c r="A14" s="351" t="s">
        <v>20</v>
      </c>
      <c r="B14" s="285"/>
      <c r="C14" s="284"/>
      <c r="D14" s="284"/>
      <c r="E14" s="284"/>
      <c r="F14" s="284"/>
      <c r="G14" s="285"/>
      <c r="H14" s="102"/>
      <c r="I14" s="284"/>
      <c r="J14" s="102"/>
      <c r="K14" s="284"/>
      <c r="L14" s="102"/>
      <c r="M14" s="284"/>
      <c r="N14" s="102"/>
      <c r="O14" s="284"/>
      <c r="P14" s="102"/>
      <c r="Q14" s="285"/>
      <c r="R14" s="394">
        <f t="shared" si="0"/>
        <v>0</v>
      </c>
      <c r="S14" s="54"/>
      <c r="T14" s="54"/>
      <c r="U14" s="54"/>
      <c r="V14" s="55"/>
    </row>
    <row r="15" spans="1:22" s="7" customFormat="1" ht="18" customHeight="1" hidden="1">
      <c r="A15" s="351" t="s">
        <v>21</v>
      </c>
      <c r="B15" s="285"/>
      <c r="C15" s="284"/>
      <c r="D15" s="284"/>
      <c r="E15" s="284"/>
      <c r="F15" s="284"/>
      <c r="G15" s="285"/>
      <c r="H15" s="102"/>
      <c r="I15" s="284"/>
      <c r="J15" s="102"/>
      <c r="K15" s="284"/>
      <c r="L15" s="102"/>
      <c r="M15" s="284"/>
      <c r="N15" s="102"/>
      <c r="O15" s="284"/>
      <c r="P15" s="102"/>
      <c r="Q15" s="285"/>
      <c r="R15" s="394">
        <f t="shared" si="0"/>
        <v>0</v>
      </c>
      <c r="S15" s="54"/>
      <c r="T15" s="54"/>
      <c r="U15" s="54"/>
      <c r="V15" s="55"/>
    </row>
    <row r="16" spans="1:22" s="7" customFormat="1" ht="18" customHeight="1" thickBot="1">
      <c r="A16" s="351" t="s">
        <v>24</v>
      </c>
      <c r="B16" s="285"/>
      <c r="C16" s="284"/>
      <c r="D16" s="284"/>
      <c r="E16" s="284"/>
      <c r="F16" s="284"/>
      <c r="G16" s="285"/>
      <c r="H16" s="102"/>
      <c r="I16" s="284"/>
      <c r="J16" s="102"/>
      <c r="K16" s="284"/>
      <c r="L16" s="102"/>
      <c r="M16" s="284"/>
      <c r="N16" s="102"/>
      <c r="O16" s="284"/>
      <c r="P16" s="102"/>
      <c r="Q16" s="285"/>
      <c r="R16" s="394">
        <f t="shared" si="0"/>
        <v>0</v>
      </c>
      <c r="S16" s="54"/>
      <c r="T16" s="54"/>
      <c r="U16" s="54"/>
      <c r="V16" s="55"/>
    </row>
    <row r="17" spans="1:22" s="7" customFormat="1" ht="18" customHeight="1" hidden="1">
      <c r="A17" s="351" t="s">
        <v>23</v>
      </c>
      <c r="B17" s="285"/>
      <c r="C17" s="284"/>
      <c r="D17" s="284"/>
      <c r="E17" s="284"/>
      <c r="F17" s="284"/>
      <c r="G17" s="285"/>
      <c r="H17" s="102"/>
      <c r="I17" s="284"/>
      <c r="J17" s="102"/>
      <c r="K17" s="284"/>
      <c r="L17" s="102"/>
      <c r="M17" s="284"/>
      <c r="N17" s="102"/>
      <c r="O17" s="284"/>
      <c r="P17" s="102"/>
      <c r="Q17" s="285"/>
      <c r="R17" s="394">
        <f t="shared" si="0"/>
        <v>0</v>
      </c>
      <c r="S17" s="54"/>
      <c r="T17" s="54"/>
      <c r="U17" s="54"/>
      <c r="V17" s="55"/>
    </row>
    <row r="18" spans="1:22" s="7" customFormat="1" ht="18" customHeight="1" hidden="1" thickBot="1">
      <c r="A18" s="352" t="s">
        <v>24</v>
      </c>
      <c r="B18" s="287"/>
      <c r="C18" s="286"/>
      <c r="D18" s="286"/>
      <c r="E18" s="286"/>
      <c r="F18" s="286"/>
      <c r="G18" s="287"/>
      <c r="H18" s="104"/>
      <c r="I18" s="286"/>
      <c r="J18" s="104"/>
      <c r="K18" s="286"/>
      <c r="L18" s="104"/>
      <c r="M18" s="286"/>
      <c r="N18" s="104"/>
      <c r="O18" s="286"/>
      <c r="P18" s="104"/>
      <c r="Q18" s="287"/>
      <c r="R18" s="396">
        <f t="shared" si="0"/>
        <v>0</v>
      </c>
      <c r="S18" s="54"/>
      <c r="T18" s="54"/>
      <c r="U18" s="54"/>
      <c r="V18" s="55"/>
    </row>
    <row r="19" spans="1:22" s="67" customFormat="1" ht="18" customHeight="1" thickBot="1">
      <c r="A19" s="365" t="s">
        <v>25</v>
      </c>
      <c r="B19" s="306">
        <f>SUM(B6:B18)</f>
        <v>0</v>
      </c>
      <c r="C19" s="306">
        <f>SUM(C6:C18)</f>
        <v>0</v>
      </c>
      <c r="D19" s="306">
        <f aca="true" t="shared" si="1" ref="D19:R19">SUM(D6:D18)</f>
        <v>1</v>
      </c>
      <c r="E19" s="306">
        <f t="shared" si="1"/>
        <v>1</v>
      </c>
      <c r="F19" s="306">
        <f t="shared" si="1"/>
        <v>0</v>
      </c>
      <c r="G19" s="306">
        <f t="shared" si="1"/>
        <v>0</v>
      </c>
      <c r="H19" s="306">
        <f t="shared" si="1"/>
        <v>0</v>
      </c>
      <c r="I19" s="306">
        <f t="shared" si="1"/>
        <v>0</v>
      </c>
      <c r="J19" s="306">
        <f t="shared" si="1"/>
        <v>0</v>
      </c>
      <c r="K19" s="306">
        <f t="shared" si="1"/>
        <v>0</v>
      </c>
      <c r="L19" s="398">
        <f t="shared" si="1"/>
        <v>0</v>
      </c>
      <c r="M19" s="306">
        <f t="shared" si="1"/>
        <v>0</v>
      </c>
      <c r="N19" s="306">
        <f t="shared" si="1"/>
        <v>0</v>
      </c>
      <c r="O19" s="306">
        <f t="shared" si="1"/>
        <v>0</v>
      </c>
      <c r="P19" s="398">
        <f t="shared" si="1"/>
        <v>0</v>
      </c>
      <c r="Q19" s="306">
        <f t="shared" si="1"/>
        <v>0</v>
      </c>
      <c r="R19" s="399">
        <f t="shared" si="1"/>
        <v>2</v>
      </c>
      <c r="S19" s="69"/>
      <c r="T19" s="65"/>
      <c r="U19" s="65"/>
      <c r="V19" s="65"/>
    </row>
    <row r="20" spans="1:22" s="7" customFormat="1" ht="18" customHeight="1" hidden="1">
      <c r="A20" s="505" t="s">
        <v>136</v>
      </c>
      <c r="B20" s="289"/>
      <c r="C20" s="288"/>
      <c r="D20" s="288"/>
      <c r="E20" s="288"/>
      <c r="F20" s="288"/>
      <c r="G20" s="289"/>
      <c r="H20" s="105"/>
      <c r="I20" s="288"/>
      <c r="J20" s="105"/>
      <c r="K20" s="288"/>
      <c r="L20" s="105"/>
      <c r="M20" s="288"/>
      <c r="N20" s="105"/>
      <c r="O20" s="288"/>
      <c r="P20" s="105"/>
      <c r="Q20" s="289"/>
      <c r="R20" s="397">
        <f t="shared" si="0"/>
        <v>0</v>
      </c>
      <c r="S20" s="54"/>
      <c r="T20" s="54"/>
      <c r="U20" s="54"/>
      <c r="V20" s="55"/>
    </row>
    <row r="21" spans="1:22" s="7" customFormat="1" ht="18" customHeight="1">
      <c r="A21" s="354" t="s">
        <v>28</v>
      </c>
      <c r="B21" s="289"/>
      <c r="C21" s="288">
        <v>2</v>
      </c>
      <c r="D21" s="288">
        <v>1</v>
      </c>
      <c r="E21" s="288">
        <v>2</v>
      </c>
      <c r="F21" s="288">
        <v>2</v>
      </c>
      <c r="G21" s="289">
        <v>2</v>
      </c>
      <c r="H21" s="105"/>
      <c r="I21" s="288"/>
      <c r="J21" s="105"/>
      <c r="K21" s="288">
        <v>1</v>
      </c>
      <c r="L21" s="105">
        <v>1</v>
      </c>
      <c r="M21" s="288"/>
      <c r="N21" s="105"/>
      <c r="O21" s="288"/>
      <c r="P21" s="105"/>
      <c r="Q21" s="289"/>
      <c r="R21" s="394">
        <f t="shared" si="0"/>
        <v>11</v>
      </c>
      <c r="S21" s="54"/>
      <c r="T21" s="54"/>
      <c r="U21" s="54"/>
      <c r="V21" s="55"/>
    </row>
    <row r="22" spans="1:22" s="7" customFormat="1" ht="18" customHeight="1" hidden="1">
      <c r="A22" s="351" t="s">
        <v>27</v>
      </c>
      <c r="B22" s="285"/>
      <c r="C22" s="284"/>
      <c r="D22" s="284"/>
      <c r="E22" s="284"/>
      <c r="F22" s="284"/>
      <c r="G22" s="285"/>
      <c r="H22" s="102"/>
      <c r="I22" s="284"/>
      <c r="J22" s="102"/>
      <c r="K22" s="284"/>
      <c r="L22" s="102"/>
      <c r="M22" s="284"/>
      <c r="N22" s="102"/>
      <c r="O22" s="284"/>
      <c r="P22" s="102"/>
      <c r="Q22" s="285"/>
      <c r="R22" s="394">
        <f t="shared" si="0"/>
        <v>0</v>
      </c>
      <c r="S22" s="54"/>
      <c r="T22" s="54"/>
      <c r="U22" s="54"/>
      <c r="V22" s="55"/>
    </row>
    <row r="23" spans="1:22" s="7" customFormat="1" ht="18" customHeight="1" hidden="1">
      <c r="A23" s="351" t="s">
        <v>28</v>
      </c>
      <c r="B23" s="285"/>
      <c r="C23" s="284"/>
      <c r="D23" s="284"/>
      <c r="E23" s="284"/>
      <c r="F23" s="284"/>
      <c r="G23" s="285"/>
      <c r="H23" s="102"/>
      <c r="I23" s="284"/>
      <c r="J23" s="102"/>
      <c r="K23" s="284"/>
      <c r="L23" s="102"/>
      <c r="M23" s="284"/>
      <c r="N23" s="102"/>
      <c r="O23" s="284"/>
      <c r="P23" s="102"/>
      <c r="Q23" s="285"/>
      <c r="R23" s="394">
        <f t="shared" si="0"/>
        <v>0</v>
      </c>
      <c r="S23" s="54"/>
      <c r="T23" s="54"/>
      <c r="U23" s="54"/>
      <c r="V23" s="55"/>
    </row>
    <row r="24" spans="1:22" s="7" customFormat="1" ht="18" customHeight="1">
      <c r="A24" s="351" t="s">
        <v>31</v>
      </c>
      <c r="B24" s="285"/>
      <c r="C24" s="284">
        <v>1</v>
      </c>
      <c r="D24" s="284"/>
      <c r="E24" s="284">
        <v>1</v>
      </c>
      <c r="F24" s="284"/>
      <c r="G24" s="285">
        <v>1</v>
      </c>
      <c r="H24" s="102"/>
      <c r="I24" s="284">
        <v>1</v>
      </c>
      <c r="J24" s="102"/>
      <c r="K24" s="284"/>
      <c r="L24" s="102"/>
      <c r="M24" s="284"/>
      <c r="N24" s="102"/>
      <c r="O24" s="284"/>
      <c r="P24" s="102"/>
      <c r="Q24" s="285"/>
      <c r="R24" s="394">
        <f t="shared" si="0"/>
        <v>4</v>
      </c>
      <c r="S24" s="54"/>
      <c r="T24" s="54"/>
      <c r="U24" s="54"/>
      <c r="V24" s="55"/>
    </row>
    <row r="25" spans="1:22" s="7" customFormat="1" ht="18" customHeight="1" hidden="1">
      <c r="A25" s="351" t="s">
        <v>30</v>
      </c>
      <c r="B25" s="285"/>
      <c r="C25" s="284"/>
      <c r="D25" s="284"/>
      <c r="E25" s="284"/>
      <c r="F25" s="284"/>
      <c r="G25" s="285"/>
      <c r="H25" s="102"/>
      <c r="I25" s="284"/>
      <c r="J25" s="102"/>
      <c r="K25" s="284"/>
      <c r="L25" s="102"/>
      <c r="M25" s="284"/>
      <c r="N25" s="102"/>
      <c r="O25" s="284"/>
      <c r="P25" s="102"/>
      <c r="Q25" s="285"/>
      <c r="R25" s="394">
        <f t="shared" si="0"/>
        <v>0</v>
      </c>
      <c r="S25" s="54"/>
      <c r="T25" s="54"/>
      <c r="U25" s="54"/>
      <c r="V25" s="55"/>
    </row>
    <row r="26" spans="1:22" s="7" customFormat="1" ht="18" customHeight="1" hidden="1">
      <c r="A26" s="351" t="s">
        <v>31</v>
      </c>
      <c r="B26" s="285"/>
      <c r="C26" s="284"/>
      <c r="D26" s="284"/>
      <c r="E26" s="284"/>
      <c r="F26" s="284"/>
      <c r="G26" s="285"/>
      <c r="H26" s="102"/>
      <c r="I26" s="284"/>
      <c r="J26" s="102"/>
      <c r="K26" s="284"/>
      <c r="L26" s="102"/>
      <c r="M26" s="284"/>
      <c r="N26" s="102"/>
      <c r="O26" s="284"/>
      <c r="P26" s="102"/>
      <c r="Q26" s="285"/>
      <c r="R26" s="394">
        <f t="shared" si="0"/>
        <v>0</v>
      </c>
      <c r="S26" s="54"/>
      <c r="T26" s="54"/>
      <c r="U26" s="54"/>
      <c r="V26" s="55"/>
    </row>
    <row r="27" spans="1:22" s="7" customFormat="1" ht="18" customHeight="1">
      <c r="A27" s="351" t="s">
        <v>78</v>
      </c>
      <c r="B27" s="285"/>
      <c r="C27" s="284"/>
      <c r="D27" s="284"/>
      <c r="E27" s="284"/>
      <c r="F27" s="284"/>
      <c r="G27" s="285"/>
      <c r="H27" s="102"/>
      <c r="I27" s="284"/>
      <c r="J27" s="102"/>
      <c r="K27" s="284"/>
      <c r="L27" s="102"/>
      <c r="M27" s="284"/>
      <c r="N27" s="102"/>
      <c r="O27" s="284"/>
      <c r="P27" s="102"/>
      <c r="Q27" s="285"/>
      <c r="R27" s="394">
        <f t="shared" si="0"/>
        <v>0</v>
      </c>
      <c r="S27" s="54"/>
      <c r="T27" s="54"/>
      <c r="U27" s="54"/>
      <c r="V27" s="55"/>
    </row>
    <row r="28" spans="1:22" s="7" customFormat="1" ht="18" customHeight="1" hidden="1">
      <c r="A28" s="351" t="s">
        <v>33</v>
      </c>
      <c r="B28" s="285"/>
      <c r="C28" s="284"/>
      <c r="D28" s="284"/>
      <c r="E28" s="284"/>
      <c r="F28" s="284"/>
      <c r="G28" s="285"/>
      <c r="H28" s="102"/>
      <c r="I28" s="284"/>
      <c r="J28" s="102"/>
      <c r="K28" s="284"/>
      <c r="L28" s="102"/>
      <c r="M28" s="284"/>
      <c r="N28" s="102"/>
      <c r="O28" s="284"/>
      <c r="P28" s="102"/>
      <c r="Q28" s="285"/>
      <c r="R28" s="394">
        <f t="shared" si="0"/>
        <v>0</v>
      </c>
      <c r="S28" s="54"/>
      <c r="T28" s="54"/>
      <c r="U28" s="54"/>
      <c r="V28" s="55"/>
    </row>
    <row r="29" spans="1:22" s="7" customFormat="1" ht="18" customHeight="1" hidden="1">
      <c r="A29" s="351" t="s">
        <v>78</v>
      </c>
      <c r="B29" s="285"/>
      <c r="C29" s="284"/>
      <c r="D29" s="284"/>
      <c r="E29" s="284"/>
      <c r="F29" s="284"/>
      <c r="G29" s="285"/>
      <c r="H29" s="102"/>
      <c r="I29" s="284"/>
      <c r="J29" s="102"/>
      <c r="K29" s="284"/>
      <c r="L29" s="102"/>
      <c r="M29" s="284"/>
      <c r="N29" s="102"/>
      <c r="O29" s="284"/>
      <c r="P29" s="102"/>
      <c r="Q29" s="285"/>
      <c r="R29" s="394">
        <f t="shared" si="0"/>
        <v>0</v>
      </c>
      <c r="S29" s="54"/>
      <c r="T29" s="54"/>
      <c r="U29" s="54"/>
      <c r="V29" s="55"/>
    </row>
    <row r="30" spans="1:22" s="7" customFormat="1" ht="18" customHeight="1" thickBot="1">
      <c r="A30" s="351" t="s">
        <v>87</v>
      </c>
      <c r="B30" s="285"/>
      <c r="C30" s="284"/>
      <c r="D30" s="284"/>
      <c r="E30" s="284"/>
      <c r="F30" s="284"/>
      <c r="G30" s="285"/>
      <c r="H30" s="102"/>
      <c r="I30" s="284"/>
      <c r="J30" s="102"/>
      <c r="K30" s="284"/>
      <c r="L30" s="102"/>
      <c r="M30" s="284"/>
      <c r="N30" s="102"/>
      <c r="O30" s="284"/>
      <c r="P30" s="102"/>
      <c r="Q30" s="285"/>
      <c r="R30" s="394">
        <f t="shared" si="0"/>
        <v>0</v>
      </c>
      <c r="S30" s="54"/>
      <c r="T30" s="54"/>
      <c r="U30" s="54"/>
      <c r="V30" s="55"/>
    </row>
    <row r="31" spans="1:22" s="7" customFormat="1" ht="18" customHeight="1" hidden="1">
      <c r="A31" s="351" t="s">
        <v>35</v>
      </c>
      <c r="B31" s="287"/>
      <c r="C31" s="286"/>
      <c r="D31" s="286"/>
      <c r="E31" s="286"/>
      <c r="F31" s="286"/>
      <c r="G31" s="287"/>
      <c r="H31" s="104"/>
      <c r="I31" s="286"/>
      <c r="J31" s="104"/>
      <c r="K31" s="286"/>
      <c r="L31" s="104"/>
      <c r="M31" s="286"/>
      <c r="N31" s="104"/>
      <c r="O31" s="286"/>
      <c r="P31" s="104"/>
      <c r="Q31" s="287"/>
      <c r="R31" s="394">
        <f t="shared" si="0"/>
        <v>0</v>
      </c>
      <c r="S31" s="54"/>
      <c r="T31" s="54"/>
      <c r="U31" s="54"/>
      <c r="V31" s="55"/>
    </row>
    <row r="32" spans="1:22" s="7" customFormat="1" ht="18" customHeight="1" hidden="1" thickBot="1">
      <c r="A32" s="352" t="s">
        <v>87</v>
      </c>
      <c r="B32" s="287"/>
      <c r="C32" s="286"/>
      <c r="D32" s="286"/>
      <c r="E32" s="286"/>
      <c r="F32" s="286"/>
      <c r="G32" s="287"/>
      <c r="H32" s="104"/>
      <c r="I32" s="286"/>
      <c r="J32" s="104"/>
      <c r="K32" s="286"/>
      <c r="L32" s="104"/>
      <c r="M32" s="286"/>
      <c r="N32" s="104"/>
      <c r="O32" s="286"/>
      <c r="P32" s="104"/>
      <c r="Q32" s="287"/>
      <c r="R32" s="396">
        <f t="shared" si="0"/>
        <v>0</v>
      </c>
      <c r="S32" s="54"/>
      <c r="T32" s="54"/>
      <c r="U32" s="54"/>
      <c r="V32" s="55"/>
    </row>
    <row r="33" spans="1:22" s="76" customFormat="1" ht="18" customHeight="1" thickBot="1">
      <c r="A33" s="365" t="s">
        <v>36</v>
      </c>
      <c r="B33" s="306">
        <f>SUM(B20:B32)</f>
        <v>0</v>
      </c>
      <c r="C33" s="306">
        <f aca="true" t="shared" si="2" ref="C33:R33">SUM(C20:C32)</f>
        <v>3</v>
      </c>
      <c r="D33" s="306">
        <f t="shared" si="2"/>
        <v>1</v>
      </c>
      <c r="E33" s="306">
        <f t="shared" si="2"/>
        <v>3</v>
      </c>
      <c r="F33" s="306">
        <f t="shared" si="2"/>
        <v>2</v>
      </c>
      <c r="G33" s="306">
        <f t="shared" si="2"/>
        <v>3</v>
      </c>
      <c r="H33" s="398">
        <f t="shared" si="2"/>
        <v>0</v>
      </c>
      <c r="I33" s="306">
        <f t="shared" si="2"/>
        <v>1</v>
      </c>
      <c r="J33" s="398">
        <f t="shared" si="2"/>
        <v>0</v>
      </c>
      <c r="K33" s="306">
        <f t="shared" si="2"/>
        <v>1</v>
      </c>
      <c r="L33" s="398">
        <f t="shared" si="2"/>
        <v>1</v>
      </c>
      <c r="M33" s="306">
        <f t="shared" si="2"/>
        <v>0</v>
      </c>
      <c r="N33" s="306">
        <f t="shared" si="2"/>
        <v>0</v>
      </c>
      <c r="O33" s="306">
        <f t="shared" si="2"/>
        <v>0</v>
      </c>
      <c r="P33" s="398">
        <f t="shared" si="2"/>
        <v>0</v>
      </c>
      <c r="Q33" s="306">
        <f t="shared" si="2"/>
        <v>0</v>
      </c>
      <c r="R33" s="399">
        <f t="shared" si="2"/>
        <v>15</v>
      </c>
      <c r="S33" s="69"/>
      <c r="T33" s="65"/>
      <c r="U33" s="65"/>
      <c r="V33" s="107"/>
    </row>
    <row r="34" spans="1:22" s="27" customFormat="1" ht="18" customHeight="1" thickBot="1">
      <c r="A34" s="360" t="s">
        <v>37</v>
      </c>
      <c r="B34" s="334">
        <f>B19+B33</f>
        <v>0</v>
      </c>
      <c r="C34" s="334">
        <f>C19+C33</f>
        <v>3</v>
      </c>
      <c r="D34" s="334">
        <f aca="true" t="shared" si="3" ref="D34:R34">D19+D33</f>
        <v>2</v>
      </c>
      <c r="E34" s="334">
        <f t="shared" si="3"/>
        <v>4</v>
      </c>
      <c r="F34" s="334">
        <f t="shared" si="3"/>
        <v>2</v>
      </c>
      <c r="G34" s="334">
        <f t="shared" si="3"/>
        <v>3</v>
      </c>
      <c r="H34" s="400">
        <f t="shared" si="3"/>
        <v>0</v>
      </c>
      <c r="I34" s="334">
        <f t="shared" si="3"/>
        <v>1</v>
      </c>
      <c r="J34" s="400">
        <f t="shared" si="3"/>
        <v>0</v>
      </c>
      <c r="K34" s="334">
        <f t="shared" si="3"/>
        <v>1</v>
      </c>
      <c r="L34" s="400">
        <f t="shared" si="3"/>
        <v>1</v>
      </c>
      <c r="M34" s="334">
        <f t="shared" si="3"/>
        <v>0</v>
      </c>
      <c r="N34" s="334">
        <f t="shared" si="3"/>
        <v>0</v>
      </c>
      <c r="O34" s="334">
        <f t="shared" si="3"/>
        <v>0</v>
      </c>
      <c r="P34" s="400">
        <f t="shared" si="3"/>
        <v>0</v>
      </c>
      <c r="Q34" s="334">
        <f t="shared" si="3"/>
        <v>0</v>
      </c>
      <c r="R34" s="401">
        <f t="shared" si="3"/>
        <v>17</v>
      </c>
      <c r="S34" s="69"/>
      <c r="T34" s="66"/>
      <c r="U34" s="66"/>
      <c r="V34" s="68"/>
    </row>
    <row r="35" ht="15.75"/>
  </sheetData>
  <sheetProtection selectLockedCells="1"/>
  <mergeCells count="2">
    <mergeCell ref="A1:R1"/>
    <mergeCell ref="A2:R2"/>
  </mergeCells>
  <printOptions horizontalCentered="1" verticalCentered="1"/>
  <pageMargins left="0.46" right="0.46" top="0.1968503937007874" bottom="0.2755905511811024" header="0.2362204724409449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35"/>
  <sheetViews>
    <sheetView view="pageBreakPreview" zoomScale="70" zoomScaleSheetLayoutView="70" zoomScalePageLayoutView="0" workbookViewId="0" topLeftCell="A1">
      <selection activeCell="F10" sqref="F10"/>
    </sheetView>
  </sheetViews>
  <sheetFormatPr defaultColWidth="0" defaultRowHeight="15.75" customHeight="1" zeroHeight="1"/>
  <cols>
    <col min="1" max="1" width="8.296875" style="49" customWidth="1"/>
    <col min="2" max="2" width="16.296875" style="49" customWidth="1"/>
    <col min="3" max="12" width="8.296875" style="49" customWidth="1"/>
    <col min="13" max="13" width="8.296875" style="169" customWidth="1"/>
    <col min="14" max="15" width="8.296875" style="49" customWidth="1"/>
    <col min="16" max="19" width="8.296875" style="49" hidden="1" customWidth="1"/>
    <col min="20" max="16384" width="8.296875" style="48" hidden="1" customWidth="1"/>
  </cols>
  <sheetData>
    <row r="1" spans="1:19" s="166" customFormat="1" ht="15.75">
      <c r="A1" s="679" t="s">
        <v>172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80"/>
      <c r="N1" s="680"/>
      <c r="O1" s="73"/>
      <c r="P1" s="73"/>
      <c r="Q1" s="73"/>
      <c r="R1" s="73"/>
      <c r="S1" s="74"/>
    </row>
    <row r="2" spans="1:18" ht="15.75">
      <c r="A2" s="689" t="s">
        <v>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1"/>
      <c r="N2" s="691"/>
      <c r="O2" s="64"/>
      <c r="P2" s="64"/>
      <c r="Q2" s="64"/>
      <c r="R2" s="64"/>
    </row>
    <row r="3" spans="1:13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71"/>
    </row>
    <row r="4" spans="1:19" s="28" customFormat="1" ht="15.75">
      <c r="A4" s="345"/>
      <c r="B4" s="346" t="s">
        <v>1</v>
      </c>
      <c r="C4" s="686" t="s">
        <v>96</v>
      </c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678"/>
      <c r="O4" s="75"/>
      <c r="P4" s="75"/>
      <c r="Q4" s="75"/>
      <c r="R4" s="71"/>
      <c r="S4" s="5"/>
    </row>
    <row r="5" spans="1:19" s="167" customFormat="1" ht="76.5" customHeight="1">
      <c r="A5" s="347" t="s">
        <v>3</v>
      </c>
      <c r="B5" s="161" t="s">
        <v>39</v>
      </c>
      <c r="C5" s="172" t="s">
        <v>142</v>
      </c>
      <c r="D5" s="127" t="s">
        <v>9</v>
      </c>
      <c r="E5" s="128" t="s">
        <v>115</v>
      </c>
      <c r="F5" s="127" t="s">
        <v>9</v>
      </c>
      <c r="G5" s="128" t="s">
        <v>116</v>
      </c>
      <c r="H5" s="127" t="s">
        <v>9</v>
      </c>
      <c r="I5" s="128" t="s">
        <v>117</v>
      </c>
      <c r="J5" s="127" t="s">
        <v>9</v>
      </c>
      <c r="K5" s="128" t="s">
        <v>118</v>
      </c>
      <c r="L5" s="127" t="s">
        <v>9</v>
      </c>
      <c r="M5" s="128" t="s">
        <v>111</v>
      </c>
      <c r="N5" s="348" t="s">
        <v>9</v>
      </c>
      <c r="O5" s="77"/>
      <c r="P5" s="77"/>
      <c r="Q5" s="78"/>
      <c r="R5" s="79"/>
      <c r="S5" s="79"/>
    </row>
    <row r="6" spans="1:19" s="168" customFormat="1" ht="18" customHeight="1">
      <c r="A6" s="349" t="s">
        <v>154</v>
      </c>
      <c r="B6" s="162">
        <f>'USPEH OPOVO'!B6</f>
        <v>5</v>
      </c>
      <c r="C6" s="173"/>
      <c r="D6" s="132">
        <f aca="true" t="shared" si="0" ref="D6:D34">IF(C6/B6&gt;0,C6/B6,"")</f>
      </c>
      <c r="E6" s="89"/>
      <c r="F6" s="135">
        <f aca="true" t="shared" si="1" ref="F6:F34">IF(E6/B6&gt;0,E6/B6,"")</f>
      </c>
      <c r="G6" s="89"/>
      <c r="H6" s="135">
        <f aca="true" t="shared" si="2" ref="H6:H34">IF(G6/B6&gt;0,G6/B6,"")</f>
      </c>
      <c r="I6" s="89"/>
      <c r="J6" s="135">
        <f aca="true" t="shared" si="3" ref="J6:J34">IF(I6/B6&gt;0,I6/B6,"")</f>
      </c>
      <c r="K6" s="89"/>
      <c r="L6" s="135">
        <f aca="true" t="shared" si="4" ref="L6:L34">IF(K6/B6&gt;0,K6/B6,"")</f>
      </c>
      <c r="M6" s="89"/>
      <c r="N6" s="350">
        <f>IF(M6/B6&gt;0,M6/B6,"")</f>
      </c>
      <c r="O6" s="54"/>
      <c r="P6" s="54"/>
      <c r="Q6" s="54"/>
      <c r="R6" s="55"/>
      <c r="S6" s="7"/>
    </row>
    <row r="7" spans="1:19" s="168" customFormat="1" ht="18" customHeight="1">
      <c r="A7" s="351" t="s">
        <v>15</v>
      </c>
      <c r="B7" s="162">
        <f>'USPEH OPOVO'!B7</f>
        <v>23</v>
      </c>
      <c r="C7" s="173"/>
      <c r="D7" s="132">
        <f t="shared" si="0"/>
      </c>
      <c r="E7" s="89"/>
      <c r="F7" s="135">
        <f t="shared" si="1"/>
      </c>
      <c r="G7" s="89"/>
      <c r="H7" s="135">
        <f t="shared" si="2"/>
      </c>
      <c r="I7" s="89"/>
      <c r="J7" s="135">
        <f t="shared" si="3"/>
      </c>
      <c r="K7" s="89"/>
      <c r="L7" s="135">
        <f t="shared" si="4"/>
      </c>
      <c r="M7" s="89"/>
      <c r="N7" s="350">
        <f>IF(M7/B7&gt;0,M7/B7,"")</f>
      </c>
      <c r="O7" s="54"/>
      <c r="P7" s="54"/>
      <c r="Q7" s="54"/>
      <c r="R7" s="55"/>
      <c r="S7" s="7"/>
    </row>
    <row r="8" spans="1:19" s="168" customFormat="1" ht="18" customHeight="1">
      <c r="A8" s="351" t="s">
        <v>16</v>
      </c>
      <c r="B8" s="162">
        <f>'USPEH OPOVO'!B8</f>
        <v>22</v>
      </c>
      <c r="C8" s="173"/>
      <c r="D8" s="132">
        <f t="shared" si="0"/>
      </c>
      <c r="E8" s="89"/>
      <c r="F8" s="135">
        <f t="shared" si="1"/>
      </c>
      <c r="G8" s="89"/>
      <c r="H8" s="135">
        <f t="shared" si="2"/>
      </c>
      <c r="I8" s="89"/>
      <c r="J8" s="135">
        <f t="shared" si="3"/>
      </c>
      <c r="K8" s="89"/>
      <c r="L8" s="135">
        <f t="shared" si="4"/>
      </c>
      <c r="M8" s="89"/>
      <c r="N8" s="350">
        <f aca="true" t="shared" si="5" ref="N8:N17">IF(M8/B8&gt;0,M8/B8,"")</f>
      </c>
      <c r="O8" s="54"/>
      <c r="P8" s="54"/>
      <c r="Q8" s="54"/>
      <c r="R8" s="55"/>
      <c r="S8" s="7"/>
    </row>
    <row r="9" spans="1:19" s="168" customFormat="1" ht="18" customHeight="1" hidden="1">
      <c r="A9" s="351" t="s">
        <v>85</v>
      </c>
      <c r="B9" s="162">
        <f>'USPEH OPOVO'!B9</f>
        <v>0</v>
      </c>
      <c r="C9" s="173"/>
      <c r="D9" s="132" t="e">
        <f t="shared" si="0"/>
        <v>#DIV/0!</v>
      </c>
      <c r="E9" s="89"/>
      <c r="F9" s="135" t="e">
        <f t="shared" si="1"/>
        <v>#DIV/0!</v>
      </c>
      <c r="G9" s="89"/>
      <c r="H9" s="135" t="e">
        <f t="shared" si="2"/>
        <v>#DIV/0!</v>
      </c>
      <c r="I9" s="89"/>
      <c r="J9" s="135" t="e">
        <f t="shared" si="3"/>
        <v>#DIV/0!</v>
      </c>
      <c r="K9" s="89"/>
      <c r="L9" s="135" t="e">
        <f t="shared" si="4"/>
        <v>#DIV/0!</v>
      </c>
      <c r="M9" s="89"/>
      <c r="N9" s="350" t="e">
        <f t="shared" si="5"/>
        <v>#DIV/0!</v>
      </c>
      <c r="O9" s="54"/>
      <c r="P9" s="54"/>
      <c r="Q9" s="54"/>
      <c r="R9" s="55"/>
      <c r="S9" s="7"/>
    </row>
    <row r="10" spans="1:19" s="168" customFormat="1" ht="18" customHeight="1">
      <c r="A10" s="351" t="s">
        <v>17</v>
      </c>
      <c r="B10" s="162">
        <f>'USPEH OPOVO'!B10</f>
        <v>25</v>
      </c>
      <c r="C10" s="173"/>
      <c r="D10" s="132">
        <f t="shared" si="0"/>
      </c>
      <c r="E10" s="89">
        <v>2</v>
      </c>
      <c r="F10" s="135">
        <f t="shared" si="1"/>
        <v>0.08</v>
      </c>
      <c r="G10" s="89"/>
      <c r="H10" s="135">
        <f t="shared" si="2"/>
      </c>
      <c r="I10" s="89"/>
      <c r="J10" s="135">
        <f t="shared" si="3"/>
      </c>
      <c r="K10" s="89"/>
      <c r="L10" s="135">
        <f t="shared" si="4"/>
      </c>
      <c r="M10" s="89"/>
      <c r="N10" s="350">
        <f t="shared" si="5"/>
      </c>
      <c r="O10" s="54"/>
      <c r="P10" s="54"/>
      <c r="Q10" s="54"/>
      <c r="R10" s="55"/>
      <c r="S10" s="7"/>
    </row>
    <row r="11" spans="1:19" s="168" customFormat="1" ht="18" customHeight="1">
      <c r="A11" s="351" t="s">
        <v>18</v>
      </c>
      <c r="B11" s="162">
        <f>'USPEH OPOVO'!B11</f>
        <v>26</v>
      </c>
      <c r="C11" s="173"/>
      <c r="D11" s="132">
        <f t="shared" si="0"/>
      </c>
      <c r="E11" s="89"/>
      <c r="F11" s="135">
        <f t="shared" si="1"/>
      </c>
      <c r="G11" s="89"/>
      <c r="H11" s="135">
        <f t="shared" si="2"/>
      </c>
      <c r="I11" s="89"/>
      <c r="J11" s="135">
        <f t="shared" si="3"/>
      </c>
      <c r="K11" s="89"/>
      <c r="L11" s="135">
        <f t="shared" si="4"/>
      </c>
      <c r="M11" s="89"/>
      <c r="N11" s="350">
        <f t="shared" si="5"/>
      </c>
      <c r="O11" s="54"/>
      <c r="P11" s="54"/>
      <c r="Q11" s="54"/>
      <c r="R11" s="55"/>
      <c r="S11" s="7"/>
    </row>
    <row r="12" spans="1:19" s="168" customFormat="1" ht="18" customHeight="1" hidden="1">
      <c r="A12" s="351" t="s">
        <v>86</v>
      </c>
      <c r="B12" s="162">
        <f>'USPEH OPOVO'!B12</f>
        <v>0</v>
      </c>
      <c r="C12" s="173"/>
      <c r="D12" s="132" t="e">
        <f t="shared" si="0"/>
        <v>#DIV/0!</v>
      </c>
      <c r="E12" s="89"/>
      <c r="F12" s="135" t="e">
        <f t="shared" si="1"/>
        <v>#DIV/0!</v>
      </c>
      <c r="G12" s="89"/>
      <c r="H12" s="135" t="e">
        <f t="shared" si="2"/>
        <v>#DIV/0!</v>
      </c>
      <c r="I12" s="89"/>
      <c r="J12" s="135" t="e">
        <f t="shared" si="3"/>
        <v>#DIV/0!</v>
      </c>
      <c r="K12" s="89"/>
      <c r="L12" s="135" t="e">
        <f t="shared" si="4"/>
        <v>#DIV/0!</v>
      </c>
      <c r="M12" s="89"/>
      <c r="N12" s="350" t="e">
        <f t="shared" si="5"/>
        <v>#DIV/0!</v>
      </c>
      <c r="O12" s="54"/>
      <c r="P12" s="54"/>
      <c r="Q12" s="54"/>
      <c r="R12" s="55"/>
      <c r="S12" s="7"/>
    </row>
    <row r="13" spans="1:19" s="168" customFormat="1" ht="18" customHeight="1">
      <c r="A13" s="351" t="s">
        <v>19</v>
      </c>
      <c r="B13" s="162">
        <f>'USPEH OPOVO'!B13</f>
        <v>25</v>
      </c>
      <c r="C13" s="173"/>
      <c r="D13" s="132">
        <f t="shared" si="0"/>
      </c>
      <c r="E13" s="89"/>
      <c r="F13" s="135">
        <f t="shared" si="1"/>
      </c>
      <c r="G13" s="89"/>
      <c r="H13" s="135">
        <f t="shared" si="2"/>
      </c>
      <c r="I13" s="89"/>
      <c r="J13" s="135">
        <f t="shared" si="3"/>
      </c>
      <c r="K13" s="89"/>
      <c r="L13" s="135">
        <f t="shared" si="4"/>
      </c>
      <c r="M13" s="89"/>
      <c r="N13" s="350">
        <f t="shared" si="5"/>
      </c>
      <c r="O13" s="54"/>
      <c r="P13" s="54"/>
      <c r="Q13" s="54"/>
      <c r="R13" s="55"/>
      <c r="S13" s="7"/>
    </row>
    <row r="14" spans="1:19" s="168" customFormat="1" ht="18" customHeight="1">
      <c r="A14" s="351" t="s">
        <v>20</v>
      </c>
      <c r="B14" s="162">
        <f>'USPEH OPOVO'!B14</f>
        <v>26</v>
      </c>
      <c r="C14" s="173"/>
      <c r="D14" s="132">
        <f t="shared" si="0"/>
      </c>
      <c r="E14" s="89">
        <v>1</v>
      </c>
      <c r="F14" s="135">
        <f t="shared" si="1"/>
        <v>0.038461538461538464</v>
      </c>
      <c r="G14" s="89"/>
      <c r="H14" s="135">
        <f t="shared" si="2"/>
      </c>
      <c r="I14" s="89"/>
      <c r="J14" s="135">
        <f t="shared" si="3"/>
      </c>
      <c r="K14" s="89"/>
      <c r="L14" s="135">
        <f t="shared" si="4"/>
      </c>
      <c r="M14" s="89"/>
      <c r="N14" s="350">
        <f t="shared" si="5"/>
      </c>
      <c r="O14" s="54"/>
      <c r="P14" s="54"/>
      <c r="Q14" s="54"/>
      <c r="R14" s="55"/>
      <c r="S14" s="7"/>
    </row>
    <row r="15" spans="1:19" s="168" customFormat="1" ht="18" customHeight="1" hidden="1">
      <c r="A15" s="351" t="s">
        <v>21</v>
      </c>
      <c r="B15" s="162">
        <f>'USPEH OPOVO'!B15</f>
        <v>0</v>
      </c>
      <c r="C15" s="173"/>
      <c r="D15" s="132" t="e">
        <f t="shared" si="0"/>
        <v>#DIV/0!</v>
      </c>
      <c r="E15" s="89"/>
      <c r="F15" s="135" t="e">
        <f t="shared" si="1"/>
        <v>#DIV/0!</v>
      </c>
      <c r="G15" s="89"/>
      <c r="H15" s="135" t="e">
        <f t="shared" si="2"/>
        <v>#DIV/0!</v>
      </c>
      <c r="I15" s="89"/>
      <c r="J15" s="135" t="e">
        <f t="shared" si="3"/>
        <v>#DIV/0!</v>
      </c>
      <c r="K15" s="89"/>
      <c r="L15" s="135" t="e">
        <f t="shared" si="4"/>
        <v>#DIV/0!</v>
      </c>
      <c r="M15" s="89"/>
      <c r="N15" s="350" t="e">
        <f t="shared" si="5"/>
        <v>#DIV/0!</v>
      </c>
      <c r="O15" s="54"/>
      <c r="P15" s="54"/>
      <c r="Q15" s="54"/>
      <c r="R15" s="55"/>
      <c r="S15" s="7"/>
    </row>
    <row r="16" spans="1:19" s="168" customFormat="1" ht="18" customHeight="1">
      <c r="A16" s="351" t="s">
        <v>22</v>
      </c>
      <c r="B16" s="162">
        <f>'USPEH OPOVO'!B16</f>
        <v>24</v>
      </c>
      <c r="C16" s="173"/>
      <c r="D16" s="132">
        <f t="shared" si="0"/>
      </c>
      <c r="E16" s="89"/>
      <c r="F16" s="135">
        <f t="shared" si="1"/>
      </c>
      <c r="G16" s="89"/>
      <c r="H16" s="135">
        <f t="shared" si="2"/>
      </c>
      <c r="I16" s="89"/>
      <c r="J16" s="135">
        <f t="shared" si="3"/>
      </c>
      <c r="K16" s="89"/>
      <c r="L16" s="135">
        <f t="shared" si="4"/>
      </c>
      <c r="M16" s="89"/>
      <c r="N16" s="350">
        <f t="shared" si="5"/>
      </c>
      <c r="O16" s="54"/>
      <c r="P16" s="54"/>
      <c r="Q16" s="54"/>
      <c r="R16" s="55"/>
      <c r="S16" s="7"/>
    </row>
    <row r="17" spans="1:19" s="168" customFormat="1" ht="18" customHeight="1" thickBot="1">
      <c r="A17" s="351" t="s">
        <v>23</v>
      </c>
      <c r="B17" s="162">
        <f>'USPEH OPOVO'!B17</f>
        <v>23</v>
      </c>
      <c r="C17" s="173"/>
      <c r="D17" s="132">
        <f t="shared" si="0"/>
      </c>
      <c r="E17" s="89"/>
      <c r="F17" s="135">
        <f t="shared" si="1"/>
      </c>
      <c r="G17" s="89"/>
      <c r="H17" s="135">
        <f t="shared" si="2"/>
      </c>
      <c r="I17" s="89"/>
      <c r="J17" s="135">
        <f t="shared" si="3"/>
      </c>
      <c r="K17" s="89"/>
      <c r="L17" s="135">
        <f t="shared" si="4"/>
      </c>
      <c r="M17" s="89"/>
      <c r="N17" s="350">
        <f t="shared" si="5"/>
      </c>
      <c r="O17" s="54"/>
      <c r="P17" s="54"/>
      <c r="Q17" s="54"/>
      <c r="R17" s="55"/>
      <c r="S17" s="7"/>
    </row>
    <row r="18" spans="1:19" s="168" customFormat="1" ht="18" customHeight="1" hidden="1">
      <c r="A18" s="352" t="s">
        <v>24</v>
      </c>
      <c r="B18" s="163">
        <f>'USPEH OPOVO'!B18</f>
        <v>0</v>
      </c>
      <c r="C18" s="174"/>
      <c r="D18" s="133" t="e">
        <f t="shared" si="0"/>
        <v>#DIV/0!</v>
      </c>
      <c r="E18" s="90"/>
      <c r="F18" s="136" t="e">
        <f t="shared" si="1"/>
        <v>#DIV/0!</v>
      </c>
      <c r="G18" s="90"/>
      <c r="H18" s="136" t="e">
        <f t="shared" si="2"/>
        <v>#DIV/0!</v>
      </c>
      <c r="I18" s="90"/>
      <c r="J18" s="136" t="e">
        <f t="shared" si="3"/>
        <v>#DIV/0!</v>
      </c>
      <c r="K18" s="90"/>
      <c r="L18" s="136" t="e">
        <f t="shared" si="4"/>
        <v>#DIV/0!</v>
      </c>
      <c r="M18" s="90"/>
      <c r="N18" s="353" t="e">
        <f>IF(M18/B18&gt;0,M18/B18,"")</f>
        <v>#DIV/0!</v>
      </c>
      <c r="O18" s="54"/>
      <c r="P18" s="54"/>
      <c r="Q18" s="54"/>
      <c r="R18" s="55"/>
      <c r="S18" s="7"/>
    </row>
    <row r="19" spans="1:18" s="70" customFormat="1" ht="18" customHeight="1" thickBot="1">
      <c r="A19" s="365" t="s">
        <v>25</v>
      </c>
      <c r="B19" s="356">
        <f>SUM(B6:B18)</f>
        <v>199</v>
      </c>
      <c r="C19" s="303">
        <f>SUM(C6:C18)</f>
        <v>0</v>
      </c>
      <c r="D19" s="357">
        <f t="shared" si="0"/>
      </c>
      <c r="E19" s="304">
        <f>SUM(E6:E18)</f>
        <v>3</v>
      </c>
      <c r="F19" s="358">
        <f t="shared" si="1"/>
        <v>0.01507537688442211</v>
      </c>
      <c r="G19" s="304">
        <f>SUM(G6:G18)</f>
        <v>0</v>
      </c>
      <c r="H19" s="358">
        <f t="shared" si="2"/>
      </c>
      <c r="I19" s="304">
        <f>SUM(I6:I18)</f>
        <v>0</v>
      </c>
      <c r="J19" s="358">
        <f t="shared" si="3"/>
      </c>
      <c r="K19" s="304">
        <f>SUM(K6:K18)</f>
        <v>0</v>
      </c>
      <c r="L19" s="358">
        <f t="shared" si="4"/>
      </c>
      <c r="M19" s="304">
        <f>SUM(M6:M18)</f>
        <v>0</v>
      </c>
      <c r="N19" s="359">
        <f>IF(M19/B19&gt;0,M19/B19,"")</f>
      </c>
      <c r="O19" s="69"/>
      <c r="P19" s="69"/>
      <c r="Q19" s="69"/>
      <c r="R19" s="69"/>
    </row>
    <row r="20" spans="1:19" s="168" customFormat="1" ht="18" customHeight="1" hidden="1">
      <c r="A20" s="354" t="s">
        <v>14</v>
      </c>
      <c r="B20" s="164">
        <f>'USPEH OPOVO'!B20</f>
        <v>0</v>
      </c>
      <c r="C20" s="175"/>
      <c r="D20" s="134" t="e">
        <f t="shared" si="0"/>
        <v>#DIV/0!</v>
      </c>
      <c r="E20" s="91"/>
      <c r="F20" s="137" t="e">
        <f t="shared" si="1"/>
        <v>#DIV/0!</v>
      </c>
      <c r="G20" s="91"/>
      <c r="H20" s="137" t="e">
        <f t="shared" si="2"/>
        <v>#DIV/0!</v>
      </c>
      <c r="I20" s="91"/>
      <c r="J20" s="137" t="e">
        <f t="shared" si="3"/>
        <v>#DIV/0!</v>
      </c>
      <c r="K20" s="91"/>
      <c r="L20" s="137" t="e">
        <f t="shared" si="4"/>
        <v>#DIV/0!</v>
      </c>
      <c r="M20" s="91"/>
      <c r="N20" s="355" t="e">
        <f>IF(M20/B20&gt;0,M20/B20,"")</f>
        <v>#DIV/0!</v>
      </c>
      <c r="O20" s="54"/>
      <c r="P20" s="54"/>
      <c r="Q20" s="54"/>
      <c r="R20" s="55"/>
      <c r="S20" s="7"/>
    </row>
    <row r="21" spans="1:19" s="168" customFormat="1" ht="18" customHeight="1">
      <c r="A21" s="354" t="s">
        <v>26</v>
      </c>
      <c r="B21" s="164">
        <f>'USPEH OPOVO'!B21</f>
        <v>25</v>
      </c>
      <c r="C21" s="175">
        <v>3</v>
      </c>
      <c r="D21" s="132">
        <f t="shared" si="0"/>
        <v>0.12</v>
      </c>
      <c r="E21" s="91"/>
      <c r="F21" s="137">
        <f t="shared" si="1"/>
      </c>
      <c r="G21" s="91"/>
      <c r="H21" s="137">
        <f t="shared" si="2"/>
      </c>
      <c r="I21" s="91"/>
      <c r="J21" s="137">
        <f t="shared" si="3"/>
      </c>
      <c r="K21" s="91"/>
      <c r="L21" s="137">
        <f t="shared" si="4"/>
      </c>
      <c r="M21" s="91"/>
      <c r="N21" s="355">
        <f>IF(M21/B21&gt;0,M21/B21,"")</f>
      </c>
      <c r="O21" s="54"/>
      <c r="P21" s="54"/>
      <c r="Q21" s="54"/>
      <c r="R21" s="55"/>
      <c r="S21" s="7"/>
    </row>
    <row r="22" spans="1:19" s="168" customFormat="1" ht="18" customHeight="1">
      <c r="A22" s="351" t="s">
        <v>27</v>
      </c>
      <c r="B22" s="164">
        <f>'USPEH OPOVO'!B22</f>
        <v>27</v>
      </c>
      <c r="C22" s="173"/>
      <c r="D22" s="132">
        <f t="shared" si="0"/>
      </c>
      <c r="E22" s="89"/>
      <c r="F22" s="135">
        <f t="shared" si="1"/>
      </c>
      <c r="G22" s="89"/>
      <c r="H22" s="135">
        <f t="shared" si="2"/>
      </c>
      <c r="I22" s="89"/>
      <c r="J22" s="135">
        <f t="shared" si="3"/>
      </c>
      <c r="K22" s="89"/>
      <c r="L22" s="135">
        <f t="shared" si="4"/>
      </c>
      <c r="M22" s="89"/>
      <c r="N22" s="355">
        <f aca="true" t="shared" si="6" ref="N22:N31">IF(M22/B22&gt;0,M22/B22,"")</f>
      </c>
      <c r="O22" s="54"/>
      <c r="P22" s="54"/>
      <c r="Q22" s="54"/>
      <c r="R22" s="55"/>
      <c r="S22" s="7"/>
    </row>
    <row r="23" spans="1:19" s="168" customFormat="1" ht="18" customHeight="1" hidden="1">
      <c r="A23" s="351" t="s">
        <v>28</v>
      </c>
      <c r="B23" s="164">
        <f>'USPEH OPOVO'!B23</f>
        <v>0</v>
      </c>
      <c r="C23" s="173"/>
      <c r="D23" s="132" t="e">
        <f t="shared" si="0"/>
        <v>#DIV/0!</v>
      </c>
      <c r="E23" s="89"/>
      <c r="F23" s="135" t="e">
        <f t="shared" si="1"/>
        <v>#DIV/0!</v>
      </c>
      <c r="G23" s="89"/>
      <c r="H23" s="135" t="e">
        <f t="shared" si="2"/>
        <v>#DIV/0!</v>
      </c>
      <c r="I23" s="89"/>
      <c r="J23" s="135" t="e">
        <f t="shared" si="3"/>
        <v>#DIV/0!</v>
      </c>
      <c r="K23" s="89"/>
      <c r="L23" s="135" t="e">
        <f t="shared" si="4"/>
        <v>#DIV/0!</v>
      </c>
      <c r="M23" s="89"/>
      <c r="N23" s="355" t="e">
        <f t="shared" si="6"/>
        <v>#DIV/0!</v>
      </c>
      <c r="O23" s="54"/>
      <c r="P23" s="54"/>
      <c r="Q23" s="54"/>
      <c r="R23" s="55"/>
      <c r="S23" s="7"/>
    </row>
    <row r="24" spans="1:19" s="168" customFormat="1" ht="18" customHeight="1">
      <c r="A24" s="351" t="s">
        <v>29</v>
      </c>
      <c r="B24" s="164">
        <f>'USPEH OPOVO'!B24</f>
        <v>23</v>
      </c>
      <c r="C24" s="173"/>
      <c r="D24" s="132">
        <f t="shared" si="0"/>
      </c>
      <c r="E24" s="89"/>
      <c r="F24" s="135">
        <f t="shared" si="1"/>
      </c>
      <c r="G24" s="89"/>
      <c r="H24" s="135">
        <f t="shared" si="2"/>
      </c>
      <c r="I24" s="89"/>
      <c r="J24" s="135">
        <f t="shared" si="3"/>
      </c>
      <c r="K24" s="89"/>
      <c r="L24" s="135">
        <f t="shared" si="4"/>
      </c>
      <c r="M24" s="89"/>
      <c r="N24" s="355">
        <f t="shared" si="6"/>
      </c>
      <c r="O24" s="54"/>
      <c r="P24" s="54"/>
      <c r="Q24" s="54"/>
      <c r="R24" s="55"/>
      <c r="S24" s="7"/>
    </row>
    <row r="25" spans="1:19" s="168" customFormat="1" ht="18" customHeight="1">
      <c r="A25" s="351" t="s">
        <v>30</v>
      </c>
      <c r="B25" s="164">
        <f>'USPEH OPOVO'!B25</f>
        <v>23</v>
      </c>
      <c r="C25" s="173"/>
      <c r="D25" s="132">
        <f t="shared" si="0"/>
      </c>
      <c r="E25" s="89">
        <v>5</v>
      </c>
      <c r="F25" s="135">
        <f t="shared" si="1"/>
        <v>0.21739130434782608</v>
      </c>
      <c r="G25" s="89"/>
      <c r="H25" s="135">
        <f t="shared" si="2"/>
      </c>
      <c r="I25" s="89"/>
      <c r="J25" s="135">
        <f t="shared" si="3"/>
      </c>
      <c r="K25" s="89"/>
      <c r="L25" s="135">
        <f t="shared" si="4"/>
      </c>
      <c r="M25" s="89"/>
      <c r="N25" s="355">
        <f t="shared" si="6"/>
      </c>
      <c r="O25" s="54"/>
      <c r="P25" s="54"/>
      <c r="Q25" s="54"/>
      <c r="R25" s="55"/>
      <c r="S25" s="7"/>
    </row>
    <row r="26" spans="1:19" s="168" customFormat="1" ht="18" customHeight="1" hidden="1">
      <c r="A26" s="351" t="s">
        <v>31</v>
      </c>
      <c r="B26" s="164">
        <f>'USPEH OPOVO'!B26</f>
        <v>0</v>
      </c>
      <c r="C26" s="173"/>
      <c r="D26" s="132" t="e">
        <f t="shared" si="0"/>
        <v>#DIV/0!</v>
      </c>
      <c r="E26" s="89"/>
      <c r="F26" s="135" t="e">
        <f t="shared" si="1"/>
        <v>#DIV/0!</v>
      </c>
      <c r="G26" s="89"/>
      <c r="H26" s="135" t="e">
        <f t="shared" si="2"/>
        <v>#DIV/0!</v>
      </c>
      <c r="I26" s="89"/>
      <c r="J26" s="135" t="e">
        <f t="shared" si="3"/>
        <v>#DIV/0!</v>
      </c>
      <c r="K26" s="89"/>
      <c r="L26" s="135" t="e">
        <f t="shared" si="4"/>
        <v>#DIV/0!</v>
      </c>
      <c r="M26" s="89"/>
      <c r="N26" s="355" t="e">
        <f t="shared" si="6"/>
        <v>#DIV/0!</v>
      </c>
      <c r="O26" s="54"/>
      <c r="P26" s="54"/>
      <c r="Q26" s="54"/>
      <c r="R26" s="55"/>
      <c r="S26" s="7"/>
    </row>
    <row r="27" spans="1:19" s="168" customFormat="1" ht="18" customHeight="1">
      <c r="A27" s="351" t="s">
        <v>32</v>
      </c>
      <c r="B27" s="164">
        <f>'USPEH OPOVO'!B27</f>
        <v>20</v>
      </c>
      <c r="C27" s="173"/>
      <c r="D27" s="132">
        <f t="shared" si="0"/>
      </c>
      <c r="E27" s="89"/>
      <c r="F27" s="135">
        <f t="shared" si="1"/>
      </c>
      <c r="G27" s="89"/>
      <c r="H27" s="135">
        <f t="shared" si="2"/>
      </c>
      <c r="I27" s="89"/>
      <c r="J27" s="135">
        <f t="shared" si="3"/>
      </c>
      <c r="K27" s="89"/>
      <c r="L27" s="135">
        <f t="shared" si="4"/>
      </c>
      <c r="M27" s="89"/>
      <c r="N27" s="355">
        <f t="shared" si="6"/>
      </c>
      <c r="O27" s="54"/>
      <c r="P27" s="54"/>
      <c r="Q27" s="54"/>
      <c r="R27" s="55"/>
      <c r="S27" s="7"/>
    </row>
    <row r="28" spans="1:19" s="168" customFormat="1" ht="18" customHeight="1">
      <c r="A28" s="351" t="s">
        <v>33</v>
      </c>
      <c r="B28" s="164">
        <f>'USPEH OPOVO'!B28</f>
        <v>19</v>
      </c>
      <c r="C28" s="173"/>
      <c r="D28" s="132">
        <f t="shared" si="0"/>
      </c>
      <c r="E28" s="89"/>
      <c r="F28" s="135">
        <f t="shared" si="1"/>
      </c>
      <c r="G28" s="89"/>
      <c r="H28" s="135">
        <f t="shared" si="2"/>
      </c>
      <c r="I28" s="89"/>
      <c r="J28" s="135">
        <f t="shared" si="3"/>
      </c>
      <c r="K28" s="89"/>
      <c r="L28" s="135">
        <f t="shared" si="4"/>
      </c>
      <c r="M28" s="89"/>
      <c r="N28" s="355">
        <f t="shared" si="6"/>
      </c>
      <c r="O28" s="54"/>
      <c r="P28" s="54"/>
      <c r="Q28" s="54"/>
      <c r="R28" s="55"/>
      <c r="S28" s="7"/>
    </row>
    <row r="29" spans="1:19" s="168" customFormat="1" ht="18" customHeight="1" hidden="1">
      <c r="A29" s="351" t="s">
        <v>78</v>
      </c>
      <c r="B29" s="164">
        <f>'USPEH OPOVO'!B29</f>
        <v>0</v>
      </c>
      <c r="C29" s="173"/>
      <c r="D29" s="132" t="e">
        <f t="shared" si="0"/>
        <v>#DIV/0!</v>
      </c>
      <c r="E29" s="89"/>
      <c r="F29" s="135" t="e">
        <f t="shared" si="1"/>
        <v>#DIV/0!</v>
      </c>
      <c r="G29" s="89"/>
      <c r="H29" s="135" t="e">
        <f t="shared" si="2"/>
        <v>#DIV/0!</v>
      </c>
      <c r="I29" s="89"/>
      <c r="J29" s="135" t="e">
        <f t="shared" si="3"/>
        <v>#DIV/0!</v>
      </c>
      <c r="K29" s="89"/>
      <c r="L29" s="135" t="e">
        <f t="shared" si="4"/>
        <v>#DIV/0!</v>
      </c>
      <c r="M29" s="89"/>
      <c r="N29" s="355" t="e">
        <f t="shared" si="6"/>
        <v>#DIV/0!</v>
      </c>
      <c r="O29" s="54"/>
      <c r="P29" s="54"/>
      <c r="Q29" s="54"/>
      <c r="R29" s="55"/>
      <c r="S29" s="7"/>
    </row>
    <row r="30" spans="1:19" s="168" customFormat="1" ht="18" customHeight="1">
      <c r="A30" s="351" t="s">
        <v>34</v>
      </c>
      <c r="B30" s="164">
        <f>'USPEH OPOVO'!B30</f>
        <v>22</v>
      </c>
      <c r="C30" s="173"/>
      <c r="D30" s="132">
        <f t="shared" si="0"/>
      </c>
      <c r="E30" s="89"/>
      <c r="F30" s="135">
        <f t="shared" si="1"/>
      </c>
      <c r="G30" s="89"/>
      <c r="H30" s="135">
        <f t="shared" si="2"/>
      </c>
      <c r="I30" s="89"/>
      <c r="J30" s="135">
        <f t="shared" si="3"/>
      </c>
      <c r="K30" s="89"/>
      <c r="L30" s="135">
        <f t="shared" si="4"/>
      </c>
      <c r="M30" s="89"/>
      <c r="N30" s="355">
        <f t="shared" si="6"/>
      </c>
      <c r="O30" s="54"/>
      <c r="P30" s="54"/>
      <c r="Q30" s="54"/>
      <c r="R30" s="55"/>
      <c r="S30" s="7"/>
    </row>
    <row r="31" spans="1:19" s="168" customFormat="1" ht="18" customHeight="1" thickBot="1">
      <c r="A31" s="351" t="s">
        <v>35</v>
      </c>
      <c r="B31" s="164">
        <f>'USPEH OPOVO'!B31</f>
        <v>20</v>
      </c>
      <c r="C31" s="174"/>
      <c r="D31" s="132">
        <f t="shared" si="0"/>
      </c>
      <c r="E31" s="90"/>
      <c r="F31" s="135">
        <f t="shared" si="1"/>
      </c>
      <c r="G31" s="90"/>
      <c r="H31" s="135">
        <f t="shared" si="2"/>
      </c>
      <c r="I31" s="90"/>
      <c r="J31" s="135">
        <f t="shared" si="3"/>
      </c>
      <c r="K31" s="90"/>
      <c r="L31" s="135">
        <f t="shared" si="4"/>
      </c>
      <c r="M31" s="90"/>
      <c r="N31" s="355">
        <f t="shared" si="6"/>
      </c>
      <c r="O31" s="54"/>
      <c r="P31" s="54"/>
      <c r="Q31" s="54"/>
      <c r="R31" s="55"/>
      <c r="S31" s="7"/>
    </row>
    <row r="32" spans="1:19" s="168" customFormat="1" ht="18" customHeight="1" hidden="1">
      <c r="A32" s="352" t="s">
        <v>87</v>
      </c>
      <c r="B32" s="165">
        <f>'USPEH OPOVO'!B32</f>
        <v>0</v>
      </c>
      <c r="C32" s="174"/>
      <c r="D32" s="133" t="e">
        <f t="shared" si="0"/>
        <v>#DIV/0!</v>
      </c>
      <c r="E32" s="90"/>
      <c r="F32" s="136" t="e">
        <f t="shared" si="1"/>
        <v>#DIV/0!</v>
      </c>
      <c r="G32" s="90"/>
      <c r="H32" s="136" t="e">
        <f t="shared" si="2"/>
        <v>#DIV/0!</v>
      </c>
      <c r="I32" s="90"/>
      <c r="J32" s="136" t="e">
        <f t="shared" si="3"/>
        <v>#DIV/0!</v>
      </c>
      <c r="K32" s="90"/>
      <c r="L32" s="136" t="e">
        <f t="shared" si="4"/>
        <v>#DIV/0!</v>
      </c>
      <c r="M32" s="90"/>
      <c r="N32" s="353" t="e">
        <f>IF(M32/B32&gt;0,M32/B32,"")</f>
        <v>#DIV/0!</v>
      </c>
      <c r="O32" s="54"/>
      <c r="P32" s="54"/>
      <c r="Q32" s="54"/>
      <c r="R32" s="55"/>
      <c r="S32" s="7"/>
    </row>
    <row r="33" spans="1:18" s="28" customFormat="1" ht="18" customHeight="1" thickBot="1">
      <c r="A33" s="365" t="s">
        <v>36</v>
      </c>
      <c r="B33" s="356">
        <f>SUM(B20:B32)</f>
        <v>179</v>
      </c>
      <c r="C33" s="303">
        <f>SUM(C20:C32)</f>
        <v>3</v>
      </c>
      <c r="D33" s="366">
        <f t="shared" si="0"/>
        <v>0.01675977653631285</v>
      </c>
      <c r="E33" s="304">
        <f>SUM(E20:E32)</f>
        <v>5</v>
      </c>
      <c r="F33" s="367">
        <f t="shared" si="1"/>
        <v>0.027932960893854747</v>
      </c>
      <c r="G33" s="304">
        <f>SUM(G20:G32)</f>
        <v>0</v>
      </c>
      <c r="H33" s="367">
        <f t="shared" si="2"/>
      </c>
      <c r="I33" s="304">
        <f>SUM(I20:I32)</f>
        <v>0</v>
      </c>
      <c r="J33" s="367">
        <f t="shared" si="3"/>
      </c>
      <c r="K33" s="304">
        <f>SUM(K20:K32)</f>
        <v>0</v>
      </c>
      <c r="L33" s="367">
        <f t="shared" si="4"/>
      </c>
      <c r="M33" s="304">
        <f>SUM(M20:M32)</f>
        <v>0</v>
      </c>
      <c r="N33" s="368">
        <f>IF(M33/B33&gt;0,M33/B33,"")</f>
      </c>
      <c r="O33" s="69"/>
      <c r="P33" s="69"/>
      <c r="Q33" s="69"/>
      <c r="R33" s="72"/>
    </row>
    <row r="34" spans="1:18" s="28" customFormat="1" ht="18" customHeight="1" thickBot="1">
      <c r="A34" s="360" t="s">
        <v>37</v>
      </c>
      <c r="B34" s="361">
        <f>B19+B33</f>
        <v>378</v>
      </c>
      <c r="C34" s="331">
        <f>C19+C33</f>
        <v>3</v>
      </c>
      <c r="D34" s="362">
        <f t="shared" si="0"/>
        <v>0.007936507936507936</v>
      </c>
      <c r="E34" s="332">
        <f>E19+E33</f>
        <v>8</v>
      </c>
      <c r="F34" s="363">
        <f t="shared" si="1"/>
        <v>0.021164021164021163</v>
      </c>
      <c r="G34" s="332">
        <f>G19+G33</f>
        <v>0</v>
      </c>
      <c r="H34" s="363">
        <f t="shared" si="2"/>
      </c>
      <c r="I34" s="332">
        <f>I19+I33</f>
        <v>0</v>
      </c>
      <c r="J34" s="363">
        <f t="shared" si="3"/>
      </c>
      <c r="K34" s="332">
        <f>K19+K33</f>
        <v>0</v>
      </c>
      <c r="L34" s="363">
        <f t="shared" si="4"/>
      </c>
      <c r="M34" s="332">
        <f>M19+M33</f>
        <v>0</v>
      </c>
      <c r="N34" s="364">
        <f>IF(M34/B34&gt;0,M34/B34,"")</f>
      </c>
      <c r="O34" s="69"/>
      <c r="P34" s="69"/>
      <c r="Q34" s="69"/>
      <c r="R34" s="72"/>
    </row>
    <row r="35" spans="13:18" ht="15.75">
      <c r="M35" s="170"/>
      <c r="N35" s="48"/>
      <c r="O35" s="48"/>
      <c r="P35" s="48"/>
      <c r="Q35" s="48"/>
      <c r="R35" s="48"/>
    </row>
  </sheetData>
  <sheetProtection selectLockedCells="1"/>
  <mergeCells count="3">
    <mergeCell ref="A1:N1"/>
    <mergeCell ref="A2:N2"/>
    <mergeCell ref="C4:N4"/>
  </mergeCells>
  <printOptions horizontalCentered="1"/>
  <pageMargins left="0.3" right="0.35" top="0.984251968503937" bottom="0.984251968503937" header="0.5118110236220472" footer="0.5118110236220472"/>
  <pageSetup horizontalDpi="600" verticalDpi="600" orientation="landscape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A1:M35"/>
  <sheetViews>
    <sheetView zoomScalePageLayoutView="0" workbookViewId="0" topLeftCell="A1">
      <selection activeCell="G27" sqref="G27"/>
    </sheetView>
  </sheetViews>
  <sheetFormatPr defaultColWidth="0" defaultRowHeight="15.75" customHeight="1" zeroHeight="1"/>
  <cols>
    <col min="1" max="7" width="12.796875" style="0" customWidth="1"/>
    <col min="8" max="8" width="12.796875" style="49" customWidth="1"/>
    <col min="9" max="16384" width="8.296875" style="49" hidden="1" customWidth="1"/>
  </cols>
  <sheetData>
    <row r="1" spans="1:13" s="74" customFormat="1" ht="31.5" customHeight="1">
      <c r="A1" s="698" t="s">
        <v>175</v>
      </c>
      <c r="B1" s="698"/>
      <c r="C1" s="698"/>
      <c r="D1" s="698"/>
      <c r="E1" s="698"/>
      <c r="F1" s="698"/>
      <c r="G1" s="698"/>
      <c r="H1" s="73"/>
      <c r="I1" s="73"/>
      <c r="J1" s="73"/>
      <c r="K1" s="73"/>
      <c r="L1" s="73"/>
      <c r="M1" s="73"/>
    </row>
    <row r="2" spans="1:13" ht="18.75" customHeight="1" hidden="1">
      <c r="A2" s="689"/>
      <c r="B2" s="699"/>
      <c r="C2" s="699"/>
      <c r="D2" s="699"/>
      <c r="E2" s="699"/>
      <c r="F2" s="699"/>
      <c r="G2" s="699"/>
      <c r="H2" s="64"/>
      <c r="I2" s="64"/>
      <c r="J2" s="64"/>
      <c r="K2" s="64"/>
      <c r="L2" s="64"/>
      <c r="M2" s="64"/>
    </row>
    <row r="3" spans="1:13" ht="18.75" customHeight="1">
      <c r="A3" s="689" t="s">
        <v>99</v>
      </c>
      <c r="B3" s="691"/>
      <c r="C3" s="691"/>
      <c r="D3" s="691"/>
      <c r="E3" s="691"/>
      <c r="F3" s="691"/>
      <c r="G3" s="691"/>
      <c r="H3" s="64"/>
      <c r="I3" s="64"/>
      <c r="J3" s="64"/>
      <c r="K3" s="64"/>
      <c r="L3" s="64"/>
      <c r="M3" s="64"/>
    </row>
    <row r="4" spans="1:7" ht="16.5" thickBot="1">
      <c r="A4" s="118"/>
      <c r="B4" s="118"/>
      <c r="C4" s="118"/>
      <c r="D4" s="118"/>
      <c r="E4" s="118"/>
      <c r="F4" s="118"/>
      <c r="G4" s="118"/>
    </row>
    <row r="5" spans="1:12" s="79" customFormat="1" ht="76.5" customHeight="1">
      <c r="A5" s="408" t="s">
        <v>3</v>
      </c>
      <c r="B5" s="407" t="s">
        <v>68</v>
      </c>
      <c r="C5" s="402" t="s">
        <v>69</v>
      </c>
      <c r="D5" s="403" t="s">
        <v>70</v>
      </c>
      <c r="E5" s="404" t="s">
        <v>71</v>
      </c>
      <c r="F5" s="405" t="s">
        <v>72</v>
      </c>
      <c r="G5" s="406" t="s">
        <v>88</v>
      </c>
      <c r="H5" s="82"/>
      <c r="I5" s="77"/>
      <c r="J5" s="77"/>
      <c r="K5" s="77"/>
      <c r="L5" s="78"/>
    </row>
    <row r="6" spans="1:13" s="7" customFormat="1" ht="18" customHeight="1" hidden="1">
      <c r="A6" s="349" t="s">
        <v>154</v>
      </c>
      <c r="B6" s="385">
        <f>'USPEH BARANDA'!B6</f>
        <v>0</v>
      </c>
      <c r="C6" s="95"/>
      <c r="D6" s="96"/>
      <c r="E6" s="119">
        <f>C6+D6</f>
        <v>0</v>
      </c>
      <c r="F6" s="122" t="e">
        <f>E6/B6</f>
        <v>#DIV/0!</v>
      </c>
      <c r="G6" s="158"/>
      <c r="H6" s="57"/>
      <c r="I6" s="54"/>
      <c r="J6" s="54"/>
      <c r="K6" s="54"/>
      <c r="L6" s="54"/>
      <c r="M6" s="55"/>
    </row>
    <row r="7" spans="1:13" s="7" customFormat="1" ht="18" customHeight="1">
      <c r="A7" s="351" t="s">
        <v>85</v>
      </c>
      <c r="B7" s="385">
        <f>'USPEH BARANDA'!B7</f>
        <v>20</v>
      </c>
      <c r="C7" s="95">
        <v>719</v>
      </c>
      <c r="D7" s="96">
        <v>9</v>
      </c>
      <c r="E7" s="119">
        <f aca="true" t="shared" si="0" ref="E7:E34">C7+D7</f>
        <v>728</v>
      </c>
      <c r="F7" s="122">
        <f aca="true" t="shared" si="1" ref="F7:F34">E7/B7</f>
        <v>36.4</v>
      </c>
      <c r="G7" s="158"/>
      <c r="H7" s="57"/>
      <c r="I7" s="54"/>
      <c r="J7" s="54"/>
      <c r="K7" s="54"/>
      <c r="L7" s="54"/>
      <c r="M7" s="55"/>
    </row>
    <row r="8" spans="1:13" s="7" customFormat="1" ht="18" customHeight="1" hidden="1">
      <c r="A8" s="351" t="s">
        <v>16</v>
      </c>
      <c r="B8" s="385">
        <f>'USPEH BARANDA'!B8</f>
        <v>0</v>
      </c>
      <c r="C8" s="95"/>
      <c r="D8" s="96"/>
      <c r="E8" s="119">
        <f t="shared" si="0"/>
        <v>0</v>
      </c>
      <c r="F8" s="122" t="e">
        <f t="shared" si="1"/>
        <v>#DIV/0!</v>
      </c>
      <c r="G8" s="158"/>
      <c r="H8" s="57"/>
      <c r="I8" s="54"/>
      <c r="J8" s="54"/>
      <c r="K8" s="54"/>
      <c r="L8" s="54"/>
      <c r="M8" s="55"/>
    </row>
    <row r="9" spans="1:13" s="7" customFormat="1" ht="18" customHeight="1" hidden="1">
      <c r="A9" s="351" t="s">
        <v>85</v>
      </c>
      <c r="B9" s="385">
        <f>'USPEH BARANDA'!B9</f>
        <v>0</v>
      </c>
      <c r="C9" s="95"/>
      <c r="D9" s="96"/>
      <c r="E9" s="119">
        <f t="shared" si="0"/>
        <v>0</v>
      </c>
      <c r="F9" s="122" t="e">
        <f t="shared" si="1"/>
        <v>#DIV/0!</v>
      </c>
      <c r="G9" s="158"/>
      <c r="H9" s="57"/>
      <c r="I9" s="54"/>
      <c r="J9" s="54"/>
      <c r="K9" s="54"/>
      <c r="L9" s="54"/>
      <c r="M9" s="55"/>
    </row>
    <row r="10" spans="1:13" s="7" customFormat="1" ht="18" customHeight="1">
      <c r="A10" s="351" t="s">
        <v>86</v>
      </c>
      <c r="B10" s="385">
        <f>'USPEH BARANDA'!B10</f>
        <v>11</v>
      </c>
      <c r="C10" s="95">
        <v>368</v>
      </c>
      <c r="D10" s="96">
        <v>13</v>
      </c>
      <c r="E10" s="119">
        <f t="shared" si="0"/>
        <v>381</v>
      </c>
      <c r="F10" s="122">
        <f t="shared" si="1"/>
        <v>34.63636363636363</v>
      </c>
      <c r="G10" s="158"/>
      <c r="H10" s="57"/>
      <c r="I10" s="54"/>
      <c r="J10" s="54"/>
      <c r="K10" s="54"/>
      <c r="L10" s="54"/>
      <c r="M10" s="55"/>
    </row>
    <row r="11" spans="1:13" s="7" customFormat="1" ht="18" customHeight="1" hidden="1">
      <c r="A11" s="351" t="s">
        <v>18</v>
      </c>
      <c r="B11" s="385">
        <f>'USPEH BARANDA'!B11</f>
        <v>0</v>
      </c>
      <c r="C11" s="95"/>
      <c r="D11" s="96"/>
      <c r="E11" s="119">
        <f t="shared" si="0"/>
        <v>0</v>
      </c>
      <c r="F11" s="122" t="e">
        <f t="shared" si="1"/>
        <v>#DIV/0!</v>
      </c>
      <c r="G11" s="158"/>
      <c r="H11" s="57"/>
      <c r="I11" s="54"/>
      <c r="J11" s="54"/>
      <c r="K11" s="54"/>
      <c r="L11" s="54"/>
      <c r="M11" s="55"/>
    </row>
    <row r="12" spans="1:13" s="7" customFormat="1" ht="18" customHeight="1" hidden="1">
      <c r="A12" s="351" t="s">
        <v>86</v>
      </c>
      <c r="B12" s="385">
        <f>'USPEH BARANDA'!B12</f>
        <v>0</v>
      </c>
      <c r="C12" s="95"/>
      <c r="D12" s="96"/>
      <c r="E12" s="119">
        <f t="shared" si="0"/>
        <v>0</v>
      </c>
      <c r="F12" s="122" t="e">
        <f t="shared" si="1"/>
        <v>#DIV/0!</v>
      </c>
      <c r="G12" s="158"/>
      <c r="H12" s="57"/>
      <c r="I12" s="54"/>
      <c r="J12" s="54"/>
      <c r="K12" s="54"/>
      <c r="L12" s="54"/>
      <c r="M12" s="55"/>
    </row>
    <row r="13" spans="1:13" s="7" customFormat="1" ht="18" customHeight="1">
      <c r="A13" s="351" t="s">
        <v>21</v>
      </c>
      <c r="B13" s="385">
        <f>'USPEH BARANDA'!B13</f>
        <v>21</v>
      </c>
      <c r="C13" s="95">
        <v>936</v>
      </c>
      <c r="D13" s="96">
        <v>4</v>
      </c>
      <c r="E13" s="119">
        <f t="shared" si="0"/>
        <v>940</v>
      </c>
      <c r="F13" s="122">
        <f t="shared" si="1"/>
        <v>44.76190476190476</v>
      </c>
      <c r="G13" s="158"/>
      <c r="H13" s="57"/>
      <c r="I13" s="54"/>
      <c r="J13" s="54"/>
      <c r="K13" s="54"/>
      <c r="L13" s="54"/>
      <c r="M13" s="55"/>
    </row>
    <row r="14" spans="1:13" s="7" customFormat="1" ht="18" customHeight="1" hidden="1">
      <c r="A14" s="351" t="s">
        <v>20</v>
      </c>
      <c r="B14" s="385">
        <f>'USPEH BARANDA'!B14</f>
        <v>0</v>
      </c>
      <c r="C14" s="95"/>
      <c r="D14" s="96"/>
      <c r="E14" s="119">
        <f t="shared" si="0"/>
        <v>0</v>
      </c>
      <c r="F14" s="122" t="e">
        <f t="shared" si="1"/>
        <v>#DIV/0!</v>
      </c>
      <c r="G14" s="158"/>
      <c r="H14" s="57"/>
      <c r="I14" s="54"/>
      <c r="J14" s="54"/>
      <c r="K14" s="54"/>
      <c r="L14" s="54"/>
      <c r="M14" s="55"/>
    </row>
    <row r="15" spans="1:13" s="7" customFormat="1" ht="18" customHeight="1" hidden="1">
      <c r="A15" s="351" t="s">
        <v>21</v>
      </c>
      <c r="B15" s="385">
        <f>'USPEH BARANDA'!B15</f>
        <v>0</v>
      </c>
      <c r="C15" s="95"/>
      <c r="D15" s="96"/>
      <c r="E15" s="119">
        <f t="shared" si="0"/>
        <v>0</v>
      </c>
      <c r="F15" s="122" t="e">
        <f t="shared" si="1"/>
        <v>#DIV/0!</v>
      </c>
      <c r="G15" s="158"/>
      <c r="H15" s="57"/>
      <c r="I15" s="54"/>
      <c r="J15" s="54"/>
      <c r="K15" s="54"/>
      <c r="L15" s="54"/>
      <c r="M15" s="55"/>
    </row>
    <row r="16" spans="1:13" s="7" customFormat="1" ht="18" customHeight="1" thickBot="1">
      <c r="A16" s="351" t="s">
        <v>24</v>
      </c>
      <c r="B16" s="385">
        <f>'USPEH BARANDA'!B16</f>
        <v>15</v>
      </c>
      <c r="C16" s="95">
        <v>645</v>
      </c>
      <c r="D16" s="96">
        <v>108</v>
      </c>
      <c r="E16" s="119">
        <f t="shared" si="0"/>
        <v>753</v>
      </c>
      <c r="F16" s="122">
        <f t="shared" si="1"/>
        <v>50.2</v>
      </c>
      <c r="G16" s="158"/>
      <c r="H16" s="57"/>
      <c r="I16" s="54"/>
      <c r="J16" s="54"/>
      <c r="K16" s="54"/>
      <c r="L16" s="54"/>
      <c r="M16" s="55"/>
    </row>
    <row r="17" spans="1:13" s="7" customFormat="1" ht="18" customHeight="1" hidden="1">
      <c r="A17" s="351" t="s">
        <v>23</v>
      </c>
      <c r="B17" s="385">
        <f>'USPEH BARANDA'!B17</f>
        <v>0</v>
      </c>
      <c r="C17" s="95"/>
      <c r="D17" s="96"/>
      <c r="E17" s="119">
        <f t="shared" si="0"/>
        <v>0</v>
      </c>
      <c r="F17" s="122" t="e">
        <f t="shared" si="1"/>
        <v>#DIV/0!</v>
      </c>
      <c r="G17" s="158"/>
      <c r="H17" s="57"/>
      <c r="I17" s="54"/>
      <c r="J17" s="54"/>
      <c r="K17" s="54"/>
      <c r="L17" s="54"/>
      <c r="M17" s="55"/>
    </row>
    <row r="18" spans="1:13" s="7" customFormat="1" ht="18" customHeight="1" hidden="1" thickBot="1">
      <c r="A18" s="352" t="s">
        <v>24</v>
      </c>
      <c r="B18" s="386">
        <f>'USPEH BARANDA'!B18</f>
        <v>0</v>
      </c>
      <c r="C18" s="98"/>
      <c r="D18" s="97"/>
      <c r="E18" s="120">
        <f t="shared" si="0"/>
        <v>0</v>
      </c>
      <c r="F18" s="123" t="e">
        <f t="shared" si="1"/>
        <v>#DIV/0!</v>
      </c>
      <c r="G18" s="159"/>
      <c r="H18" s="57"/>
      <c r="I18" s="54"/>
      <c r="J18" s="54"/>
      <c r="K18" s="54"/>
      <c r="L18" s="54"/>
      <c r="M18" s="55"/>
    </row>
    <row r="19" spans="1:13" s="88" customFormat="1" ht="18" customHeight="1" thickBot="1" thickTop="1">
      <c r="A19" s="420" t="s">
        <v>25</v>
      </c>
      <c r="B19" s="409">
        <f>SUM(B6:B18)</f>
        <v>67</v>
      </c>
      <c r="C19" s="410">
        <f>SUM(C6:C18)</f>
        <v>2668</v>
      </c>
      <c r="D19" s="410">
        <f>SUM(D6:D18)</f>
        <v>134</v>
      </c>
      <c r="E19" s="410">
        <f t="shared" si="0"/>
        <v>2802</v>
      </c>
      <c r="F19" s="411">
        <f t="shared" si="1"/>
        <v>41.82089552238806</v>
      </c>
      <c r="G19" s="412">
        <f>SUM(G6:G18)</f>
        <v>0</v>
      </c>
      <c r="H19" s="84"/>
      <c r="I19" s="87"/>
      <c r="J19" s="87"/>
      <c r="K19" s="87"/>
      <c r="L19" s="87"/>
      <c r="M19" s="87"/>
    </row>
    <row r="20" spans="1:13" s="7" customFormat="1" ht="18" customHeight="1" hidden="1">
      <c r="A20" s="505" t="s">
        <v>136</v>
      </c>
      <c r="B20" s="387">
        <f>'USPEH BARANDA'!B20</f>
        <v>0</v>
      </c>
      <c r="C20" s="99"/>
      <c r="D20" s="100"/>
      <c r="E20" s="121">
        <f t="shared" si="0"/>
        <v>0</v>
      </c>
      <c r="F20" s="124" t="e">
        <f t="shared" si="1"/>
        <v>#DIV/0!</v>
      </c>
      <c r="G20" s="157"/>
      <c r="H20" s="57"/>
      <c r="I20" s="54"/>
      <c r="J20" s="54"/>
      <c r="K20" s="54"/>
      <c r="L20" s="54"/>
      <c r="M20" s="55"/>
    </row>
    <row r="21" spans="1:13" s="7" customFormat="1" ht="18" customHeight="1">
      <c r="A21" s="354" t="s">
        <v>28</v>
      </c>
      <c r="B21" s="387">
        <f>'USPEH BARANDA'!B21</f>
        <v>19</v>
      </c>
      <c r="C21" s="99">
        <v>1911</v>
      </c>
      <c r="D21" s="100">
        <v>272</v>
      </c>
      <c r="E21" s="121">
        <f t="shared" si="0"/>
        <v>2183</v>
      </c>
      <c r="F21" s="124">
        <f t="shared" si="1"/>
        <v>114.89473684210526</v>
      </c>
      <c r="G21" s="157"/>
      <c r="H21" s="57"/>
      <c r="I21" s="54"/>
      <c r="J21" s="54"/>
      <c r="K21" s="54"/>
      <c r="L21" s="54"/>
      <c r="M21" s="55"/>
    </row>
    <row r="22" spans="1:13" s="7" customFormat="1" ht="18" customHeight="1" hidden="1">
      <c r="A22" s="351" t="s">
        <v>27</v>
      </c>
      <c r="B22" s="387">
        <f>'USPEH BARANDA'!B22</f>
        <v>0</v>
      </c>
      <c r="C22" s="95"/>
      <c r="D22" s="96"/>
      <c r="E22" s="119">
        <f t="shared" si="0"/>
        <v>0</v>
      </c>
      <c r="F22" s="122" t="e">
        <f t="shared" si="1"/>
        <v>#DIV/0!</v>
      </c>
      <c r="G22" s="158"/>
      <c r="H22" s="57"/>
      <c r="I22" s="54"/>
      <c r="J22" s="54"/>
      <c r="K22" s="54"/>
      <c r="L22" s="54"/>
      <c r="M22" s="55"/>
    </row>
    <row r="23" spans="1:13" s="7" customFormat="1" ht="18" customHeight="1" hidden="1">
      <c r="A23" s="351" t="s">
        <v>28</v>
      </c>
      <c r="B23" s="387">
        <f>'USPEH BARANDA'!B23</f>
        <v>0</v>
      </c>
      <c r="C23" s="95"/>
      <c r="D23" s="96"/>
      <c r="E23" s="119">
        <f t="shared" si="0"/>
        <v>0</v>
      </c>
      <c r="F23" s="122" t="e">
        <f t="shared" si="1"/>
        <v>#DIV/0!</v>
      </c>
      <c r="G23" s="158"/>
      <c r="H23" s="57"/>
      <c r="I23" s="54"/>
      <c r="J23" s="54"/>
      <c r="K23" s="54"/>
      <c r="L23" s="54"/>
      <c r="M23" s="55"/>
    </row>
    <row r="24" spans="1:13" s="7" customFormat="1" ht="18" customHeight="1">
      <c r="A24" s="351" t="s">
        <v>31</v>
      </c>
      <c r="B24" s="387">
        <f>'USPEH BARANDA'!B24</f>
        <v>17</v>
      </c>
      <c r="C24" s="95">
        <v>642</v>
      </c>
      <c r="D24" s="96">
        <v>32</v>
      </c>
      <c r="E24" s="119">
        <f t="shared" si="0"/>
        <v>674</v>
      </c>
      <c r="F24" s="122">
        <f t="shared" si="1"/>
        <v>39.64705882352941</v>
      </c>
      <c r="G24" s="158"/>
      <c r="H24" s="57"/>
      <c r="I24" s="54"/>
      <c r="J24" s="54"/>
      <c r="K24" s="54"/>
      <c r="L24" s="54"/>
      <c r="M24" s="55"/>
    </row>
    <row r="25" spans="1:13" s="7" customFormat="1" ht="18" customHeight="1" hidden="1">
      <c r="A25" s="351" t="s">
        <v>30</v>
      </c>
      <c r="B25" s="387">
        <f>'USPEH BARANDA'!B25</f>
        <v>0</v>
      </c>
      <c r="C25" s="95"/>
      <c r="D25" s="96"/>
      <c r="E25" s="119">
        <f t="shared" si="0"/>
        <v>0</v>
      </c>
      <c r="F25" s="122" t="e">
        <f t="shared" si="1"/>
        <v>#DIV/0!</v>
      </c>
      <c r="G25" s="158"/>
      <c r="H25" s="57"/>
      <c r="I25" s="54"/>
      <c r="J25" s="54"/>
      <c r="K25" s="54"/>
      <c r="L25" s="54"/>
      <c r="M25" s="55"/>
    </row>
    <row r="26" spans="1:13" s="7" customFormat="1" ht="18" customHeight="1" hidden="1">
      <c r="A26" s="351" t="s">
        <v>31</v>
      </c>
      <c r="B26" s="387">
        <f>'USPEH BARANDA'!B26</f>
        <v>0</v>
      </c>
      <c r="C26" s="95"/>
      <c r="D26" s="96"/>
      <c r="E26" s="119">
        <f t="shared" si="0"/>
        <v>0</v>
      </c>
      <c r="F26" s="122" t="e">
        <f t="shared" si="1"/>
        <v>#DIV/0!</v>
      </c>
      <c r="G26" s="158"/>
      <c r="H26" s="57"/>
      <c r="I26" s="54"/>
      <c r="J26" s="54"/>
      <c r="K26" s="54"/>
      <c r="L26" s="54"/>
      <c r="M26" s="55"/>
    </row>
    <row r="27" spans="1:13" s="7" customFormat="1" ht="18" customHeight="1">
      <c r="A27" s="351" t="s">
        <v>78</v>
      </c>
      <c r="B27" s="387">
        <f>'USPEH BARANDA'!B27</f>
        <v>15</v>
      </c>
      <c r="C27" s="95">
        <v>1965</v>
      </c>
      <c r="D27" s="96">
        <v>157</v>
      </c>
      <c r="E27" s="119">
        <f t="shared" si="0"/>
        <v>2122</v>
      </c>
      <c r="F27" s="122">
        <f t="shared" si="1"/>
        <v>141.46666666666667</v>
      </c>
      <c r="G27" s="158"/>
      <c r="H27" s="57"/>
      <c r="I27" s="54"/>
      <c r="J27" s="54"/>
      <c r="K27" s="54"/>
      <c r="L27" s="54"/>
      <c r="M27" s="55"/>
    </row>
    <row r="28" spans="1:13" s="7" customFormat="1" ht="18" customHeight="1" hidden="1">
      <c r="A28" s="351" t="s">
        <v>33</v>
      </c>
      <c r="B28" s="387">
        <f>'USPEH BARANDA'!B28</f>
        <v>0</v>
      </c>
      <c r="C28" s="95"/>
      <c r="D28" s="96"/>
      <c r="E28" s="119">
        <f t="shared" si="0"/>
        <v>0</v>
      </c>
      <c r="F28" s="122" t="e">
        <f t="shared" si="1"/>
        <v>#DIV/0!</v>
      </c>
      <c r="G28" s="158"/>
      <c r="H28" s="57"/>
      <c r="I28" s="54"/>
      <c r="J28" s="54"/>
      <c r="K28" s="54"/>
      <c r="L28" s="54"/>
      <c r="M28" s="55"/>
    </row>
    <row r="29" spans="1:13" s="7" customFormat="1" ht="18" customHeight="1" hidden="1">
      <c r="A29" s="351" t="s">
        <v>78</v>
      </c>
      <c r="B29" s="387">
        <f>'USPEH BARANDA'!B29</f>
        <v>0</v>
      </c>
      <c r="C29" s="95"/>
      <c r="D29" s="96"/>
      <c r="E29" s="119">
        <f t="shared" si="0"/>
        <v>0</v>
      </c>
      <c r="F29" s="122" t="e">
        <f t="shared" si="1"/>
        <v>#DIV/0!</v>
      </c>
      <c r="G29" s="158"/>
      <c r="H29" s="57"/>
      <c r="I29" s="54"/>
      <c r="J29" s="54"/>
      <c r="K29" s="54"/>
      <c r="L29" s="54"/>
      <c r="M29" s="55"/>
    </row>
    <row r="30" spans="1:13" s="7" customFormat="1" ht="18" customHeight="1" thickBot="1">
      <c r="A30" s="351" t="s">
        <v>87</v>
      </c>
      <c r="B30" s="387">
        <f>'USPEH BARANDA'!B30</f>
        <v>15</v>
      </c>
      <c r="C30" s="95">
        <v>1163</v>
      </c>
      <c r="D30" s="96">
        <v>63</v>
      </c>
      <c r="E30" s="119">
        <f t="shared" si="0"/>
        <v>1226</v>
      </c>
      <c r="F30" s="122">
        <f t="shared" si="1"/>
        <v>81.73333333333333</v>
      </c>
      <c r="G30" s="158"/>
      <c r="H30" s="57"/>
      <c r="I30" s="54"/>
      <c r="J30" s="54"/>
      <c r="K30" s="54"/>
      <c r="L30" s="54"/>
      <c r="M30" s="55"/>
    </row>
    <row r="31" spans="1:13" s="7" customFormat="1" ht="18" customHeight="1" hidden="1">
      <c r="A31" s="351" t="s">
        <v>35</v>
      </c>
      <c r="B31" s="387">
        <f>'USPEH BARANDA'!B31</f>
        <v>0</v>
      </c>
      <c r="C31" s="98"/>
      <c r="D31" s="97"/>
      <c r="E31" s="119">
        <f t="shared" si="0"/>
        <v>0</v>
      </c>
      <c r="F31" s="122" t="e">
        <f t="shared" si="1"/>
        <v>#DIV/0!</v>
      </c>
      <c r="G31" s="159"/>
      <c r="H31" s="57"/>
      <c r="I31" s="54"/>
      <c r="J31" s="54"/>
      <c r="K31" s="54"/>
      <c r="L31" s="54"/>
      <c r="M31" s="55"/>
    </row>
    <row r="32" spans="1:13" s="7" customFormat="1" ht="18" customHeight="1" hidden="1" thickBot="1">
      <c r="A32" s="352" t="s">
        <v>87</v>
      </c>
      <c r="B32" s="388">
        <f>'USPEH BARANDA'!B32</f>
        <v>0</v>
      </c>
      <c r="C32" s="98"/>
      <c r="D32" s="97"/>
      <c r="E32" s="120">
        <f t="shared" si="0"/>
        <v>0</v>
      </c>
      <c r="F32" s="123" t="e">
        <f t="shared" si="1"/>
        <v>#DIV/0!</v>
      </c>
      <c r="G32" s="159"/>
      <c r="H32" s="57"/>
      <c r="I32" s="54"/>
      <c r="J32" s="54"/>
      <c r="K32" s="54"/>
      <c r="L32" s="54"/>
      <c r="M32" s="55"/>
    </row>
    <row r="33" spans="1:13" s="86" customFormat="1" ht="18" customHeight="1" thickBot="1">
      <c r="A33" s="420" t="s">
        <v>36</v>
      </c>
      <c r="B33" s="409">
        <f>SUM(B20:B32)</f>
        <v>66</v>
      </c>
      <c r="C33" s="410">
        <f>SUM(C20:C32)</f>
        <v>5681</v>
      </c>
      <c r="D33" s="421">
        <f>SUM(D20:D32)</f>
        <v>524</v>
      </c>
      <c r="E33" s="410">
        <f t="shared" si="0"/>
        <v>6205</v>
      </c>
      <c r="F33" s="411">
        <f t="shared" si="1"/>
        <v>94.01515151515152</v>
      </c>
      <c r="G33" s="422">
        <f>SUM(G20:G32)</f>
        <v>0</v>
      </c>
      <c r="H33" s="84"/>
      <c r="I33" s="85"/>
      <c r="J33" s="85"/>
      <c r="K33" s="85"/>
      <c r="L33" s="85"/>
      <c r="M33" s="85"/>
    </row>
    <row r="34" spans="1:13" s="81" customFormat="1" ht="18" customHeight="1" thickBot="1">
      <c r="A34" s="413" t="s">
        <v>37</v>
      </c>
      <c r="B34" s="414">
        <f>B19+B33</f>
        <v>133</v>
      </c>
      <c r="C34" s="415">
        <f>C19+C33</f>
        <v>8349</v>
      </c>
      <c r="D34" s="416">
        <f>D19+D33</f>
        <v>658</v>
      </c>
      <c r="E34" s="417">
        <f t="shared" si="0"/>
        <v>9007</v>
      </c>
      <c r="F34" s="418">
        <f t="shared" si="1"/>
        <v>67.7218045112782</v>
      </c>
      <c r="G34" s="419">
        <f>G19+G33</f>
        <v>0</v>
      </c>
      <c r="H34" s="83"/>
      <c r="I34" s="80"/>
      <c r="J34" s="80"/>
      <c r="K34" s="80"/>
      <c r="L34" s="80"/>
      <c r="M34" s="80"/>
    </row>
    <row r="35" spans="8:13" ht="15.75">
      <c r="H35" s="48"/>
      <c r="I35" s="48"/>
      <c r="J35" s="48"/>
      <c r="K35" s="48"/>
      <c r="L35" s="48"/>
      <c r="M35" s="48"/>
    </row>
    <row r="36" ht="15.75" hidden="1"/>
  </sheetData>
  <sheetProtection selectLockedCells="1"/>
  <mergeCells count="3">
    <mergeCell ref="A1:G1"/>
    <mergeCell ref="A2:G2"/>
    <mergeCell ref="A3:G3"/>
  </mergeCells>
  <printOptions horizontalCentered="1" verticalCentered="1"/>
  <pageMargins left="1.5748031496062993" right="0.7480314960629921" top="0.1968503937007874" bottom="0.31496062992125984" header="0.1968503937007874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1:BZ35"/>
  <sheetViews>
    <sheetView zoomScaleSheetLayoutView="55" zoomScalePageLayoutView="0" workbookViewId="0" topLeftCell="A1">
      <selection activeCell="M27" sqref="M27"/>
    </sheetView>
  </sheetViews>
  <sheetFormatPr defaultColWidth="0" defaultRowHeight="15.75" customHeight="1" zeroHeight="1"/>
  <cols>
    <col min="1" max="2" width="7.796875" style="0" customWidth="1"/>
    <col min="3" max="3" width="7.796875" style="0" hidden="1" customWidth="1"/>
    <col min="4" max="6" width="7.796875" style="0" customWidth="1"/>
    <col min="7" max="7" width="7.796875" style="0" hidden="1" customWidth="1"/>
    <col min="8" max="8" width="7.796875" style="32" customWidth="1"/>
    <col min="9" max="9" width="7.796875" style="0" customWidth="1"/>
    <col min="10" max="10" width="7.796875" style="32" customWidth="1"/>
    <col min="11" max="11" width="7.796875" style="0" customWidth="1"/>
    <col min="12" max="12" width="7.796875" style="30" customWidth="1"/>
    <col min="13" max="13" width="7.796875" style="0" customWidth="1"/>
    <col min="14" max="14" width="7.796875" style="30" customWidth="1"/>
    <col min="15" max="15" width="6" style="0" customWidth="1"/>
    <col min="16" max="16" width="6" style="30" hidden="1" customWidth="1"/>
    <col min="17" max="18" width="6" style="0" hidden="1" customWidth="1"/>
    <col min="19" max="22" width="5.19921875" style="0" hidden="1" customWidth="1"/>
    <col min="23" max="23" width="5.19921875" style="4" hidden="1" customWidth="1"/>
  </cols>
  <sheetData>
    <row r="1" spans="1:22" ht="15.75">
      <c r="A1" s="700" t="s">
        <v>176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467"/>
      <c r="P1" s="29"/>
      <c r="Q1" s="29"/>
      <c r="R1" s="29"/>
      <c r="S1" s="3"/>
      <c r="T1" s="3"/>
      <c r="U1" s="3"/>
      <c r="V1" s="31"/>
    </row>
    <row r="2" spans="1:22" ht="19.5" customHeight="1">
      <c r="A2" s="701" t="s">
        <v>138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467"/>
      <c r="P2" s="29"/>
      <c r="Q2" s="29"/>
      <c r="R2" s="29"/>
      <c r="S2" s="3"/>
      <c r="T2" s="3"/>
      <c r="U2" s="3"/>
      <c r="V2" s="31"/>
    </row>
    <row r="3" spans="1:23" ht="18.75" customHeight="1">
      <c r="A3" s="701" t="s">
        <v>99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467"/>
      <c r="P3" s="29"/>
      <c r="Q3" s="29"/>
      <c r="R3" s="29"/>
      <c r="S3" s="3"/>
      <c r="T3" s="3"/>
      <c r="U3" s="3"/>
      <c r="V3" s="64"/>
      <c r="W3" s="49"/>
    </row>
    <row r="4" spans="1:78" ht="16.5" thickBot="1">
      <c r="A4" s="109"/>
      <c r="B4" s="109"/>
      <c r="C4" s="109"/>
      <c r="D4" s="109"/>
      <c r="E4" s="109"/>
      <c r="F4" s="109"/>
      <c r="G4" s="109"/>
      <c r="H4" s="110"/>
      <c r="I4" s="109"/>
      <c r="J4" s="110"/>
      <c r="K4" s="109"/>
      <c r="L4" s="111"/>
      <c r="M4" s="109"/>
      <c r="N4" s="111"/>
      <c r="O4" s="49"/>
      <c r="P4" s="48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</row>
    <row r="5" spans="1:78" s="2" customFormat="1" ht="72" customHeight="1">
      <c r="A5" s="395" t="s">
        <v>3</v>
      </c>
      <c r="B5" s="391" t="s">
        <v>53</v>
      </c>
      <c r="C5" s="390" t="s">
        <v>54</v>
      </c>
      <c r="D5" s="390" t="s">
        <v>55</v>
      </c>
      <c r="E5" s="390" t="s">
        <v>56</v>
      </c>
      <c r="F5" s="390" t="s">
        <v>57</v>
      </c>
      <c r="G5" s="391" t="s">
        <v>58</v>
      </c>
      <c r="H5" s="392" t="s">
        <v>59</v>
      </c>
      <c r="I5" s="390" t="s">
        <v>60</v>
      </c>
      <c r="J5" s="392" t="s">
        <v>61</v>
      </c>
      <c r="K5" s="390" t="s">
        <v>62</v>
      </c>
      <c r="L5" s="392" t="s">
        <v>63</v>
      </c>
      <c r="M5" s="390" t="s">
        <v>64</v>
      </c>
      <c r="N5" s="456" t="s">
        <v>65</v>
      </c>
      <c r="O5" s="463"/>
      <c r="P5" s="50"/>
      <c r="Q5" s="51"/>
      <c r="R5" s="50"/>
      <c r="S5" s="51"/>
      <c r="T5" s="51"/>
      <c r="U5" s="5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78" s="1" customFormat="1" ht="18" customHeight="1" hidden="1">
      <c r="A6" s="349" t="s">
        <v>154</v>
      </c>
      <c r="B6" s="93"/>
      <c r="C6" s="89"/>
      <c r="D6" s="89"/>
      <c r="E6" s="89"/>
      <c r="F6" s="89"/>
      <c r="G6" s="93"/>
      <c r="H6" s="548"/>
      <c r="I6" s="89"/>
      <c r="J6" s="102"/>
      <c r="K6" s="89"/>
      <c r="L6" s="89"/>
      <c r="M6" s="89"/>
      <c r="N6" s="457"/>
      <c r="O6" s="464"/>
      <c r="P6" s="53"/>
      <c r="Q6" s="54"/>
      <c r="R6" s="57"/>
      <c r="S6" s="54"/>
      <c r="T6" s="54"/>
      <c r="U6" s="54"/>
      <c r="V6" s="55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s="1" customFormat="1" ht="18" customHeight="1">
      <c r="A7" s="351" t="s">
        <v>85</v>
      </c>
      <c r="B7" s="93">
        <v>36</v>
      </c>
      <c r="C7" s="89"/>
      <c r="D7" s="89">
        <v>36</v>
      </c>
      <c r="E7" s="89"/>
      <c r="F7" s="89"/>
      <c r="G7" s="93"/>
      <c r="H7" s="548"/>
      <c r="I7" s="89"/>
      <c r="J7" s="102"/>
      <c r="K7" s="89">
        <v>684</v>
      </c>
      <c r="L7" s="89">
        <v>684</v>
      </c>
      <c r="M7" s="89"/>
      <c r="N7" s="457"/>
      <c r="O7" s="464"/>
      <c r="P7" s="53"/>
      <c r="Q7" s="54"/>
      <c r="R7" s="57"/>
      <c r="S7" s="54"/>
      <c r="T7" s="54"/>
      <c r="U7" s="54"/>
      <c r="V7" s="55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18" customHeight="1" hidden="1">
      <c r="A8" s="351" t="s">
        <v>16</v>
      </c>
      <c r="B8" s="93"/>
      <c r="C8" s="89"/>
      <c r="D8" s="89"/>
      <c r="E8" s="89"/>
      <c r="F8" s="89"/>
      <c r="G8" s="93"/>
      <c r="H8" s="548"/>
      <c r="I8" s="89"/>
      <c r="J8" s="102"/>
      <c r="K8" s="89"/>
      <c r="L8" s="89"/>
      <c r="M8" s="89"/>
      <c r="N8" s="457"/>
      <c r="O8" s="464"/>
      <c r="P8" s="53"/>
      <c r="Q8" s="54"/>
      <c r="R8" s="57"/>
      <c r="S8" s="54"/>
      <c r="T8" s="54"/>
      <c r="U8" s="54"/>
      <c r="V8" s="55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8" customHeight="1" hidden="1">
      <c r="A9" s="351" t="s">
        <v>85</v>
      </c>
      <c r="B9" s="93"/>
      <c r="C9" s="89"/>
      <c r="D9" s="89"/>
      <c r="E9" s="89"/>
      <c r="F9" s="89"/>
      <c r="G9" s="93"/>
      <c r="H9" s="548"/>
      <c r="I9" s="89"/>
      <c r="J9" s="102"/>
      <c r="K9" s="89"/>
      <c r="L9" s="89"/>
      <c r="M9" s="89"/>
      <c r="N9" s="457"/>
      <c r="O9" s="464"/>
      <c r="P9" s="53"/>
      <c r="Q9" s="54"/>
      <c r="R9" s="57"/>
      <c r="S9" s="54"/>
      <c r="T9" s="54"/>
      <c r="U9" s="54"/>
      <c r="V9" s="55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8" customHeight="1">
      <c r="A10" s="351" t="s">
        <v>86</v>
      </c>
      <c r="B10" s="93">
        <v>36</v>
      </c>
      <c r="C10" s="89"/>
      <c r="D10" s="89">
        <v>36</v>
      </c>
      <c r="E10" s="89"/>
      <c r="F10" s="89"/>
      <c r="G10" s="93"/>
      <c r="H10" s="548"/>
      <c r="I10" s="89"/>
      <c r="J10" s="102"/>
      <c r="K10" s="89">
        <v>720</v>
      </c>
      <c r="L10" s="89">
        <v>720</v>
      </c>
      <c r="M10" s="89"/>
      <c r="N10" s="457"/>
      <c r="O10" s="464"/>
      <c r="P10" s="53"/>
      <c r="Q10" s="54"/>
      <c r="R10" s="57"/>
      <c r="S10" s="54"/>
      <c r="T10" s="54"/>
      <c r="U10" s="54"/>
      <c r="V10" s="55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8" customHeight="1" hidden="1">
      <c r="A11" s="351" t="s">
        <v>18</v>
      </c>
      <c r="B11" s="93"/>
      <c r="C11" s="89"/>
      <c r="D11" s="89"/>
      <c r="E11" s="89"/>
      <c r="F11" s="89"/>
      <c r="G11" s="93"/>
      <c r="H11" s="548"/>
      <c r="I11" s="89"/>
      <c r="J11" s="102"/>
      <c r="K11" s="89"/>
      <c r="L11" s="89"/>
      <c r="M11" s="89"/>
      <c r="N11" s="457"/>
      <c r="O11" s="464"/>
      <c r="P11" s="56"/>
      <c r="Q11" s="54"/>
      <c r="R11" s="57"/>
      <c r="S11" s="54"/>
      <c r="T11" s="54"/>
      <c r="U11" s="54"/>
      <c r="V11" s="55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8" customHeight="1" hidden="1">
      <c r="A12" s="351" t="s">
        <v>86</v>
      </c>
      <c r="B12" s="93"/>
      <c r="C12" s="89"/>
      <c r="D12" s="89"/>
      <c r="E12" s="89"/>
      <c r="F12" s="89"/>
      <c r="G12" s="93"/>
      <c r="H12" s="548"/>
      <c r="I12" s="89"/>
      <c r="J12" s="102"/>
      <c r="K12" s="89"/>
      <c r="L12" s="89"/>
      <c r="M12" s="89"/>
      <c r="N12" s="457"/>
      <c r="O12" s="464"/>
      <c r="P12" s="56"/>
      <c r="Q12" s="54"/>
      <c r="R12" s="57"/>
      <c r="S12" s="54"/>
      <c r="T12" s="54"/>
      <c r="U12" s="54"/>
      <c r="V12" s="55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8" customHeight="1">
      <c r="A13" s="351" t="s">
        <v>21</v>
      </c>
      <c r="B13" s="93">
        <v>36</v>
      </c>
      <c r="C13" s="89"/>
      <c r="D13" s="89">
        <v>36</v>
      </c>
      <c r="E13" s="89"/>
      <c r="F13" s="89"/>
      <c r="G13" s="93"/>
      <c r="H13" s="548"/>
      <c r="I13" s="89"/>
      <c r="J13" s="102"/>
      <c r="K13" s="89">
        <v>720</v>
      </c>
      <c r="L13" s="89">
        <v>720</v>
      </c>
      <c r="M13" s="89"/>
      <c r="N13" s="457"/>
      <c r="O13" s="464"/>
      <c r="P13" s="56"/>
      <c r="Q13" s="54"/>
      <c r="R13" s="57"/>
      <c r="S13" s="54"/>
      <c r="T13" s="54"/>
      <c r="U13" s="54"/>
      <c r="V13" s="55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8" customHeight="1" hidden="1">
      <c r="A14" s="351" t="s">
        <v>20</v>
      </c>
      <c r="B14" s="93"/>
      <c r="C14" s="89"/>
      <c r="D14" s="89"/>
      <c r="E14" s="89"/>
      <c r="F14" s="89"/>
      <c r="G14" s="93"/>
      <c r="H14" s="548"/>
      <c r="I14" s="89"/>
      <c r="J14" s="102"/>
      <c r="K14" s="89"/>
      <c r="L14" s="89"/>
      <c r="M14" s="89"/>
      <c r="N14" s="457"/>
      <c r="O14" s="464"/>
      <c r="P14" s="56"/>
      <c r="Q14" s="54"/>
      <c r="R14" s="57"/>
      <c r="S14" s="54"/>
      <c r="T14" s="54"/>
      <c r="U14" s="54"/>
      <c r="V14" s="55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8" customHeight="1" hidden="1">
      <c r="A15" s="351" t="s">
        <v>21</v>
      </c>
      <c r="B15" s="93"/>
      <c r="C15" s="89"/>
      <c r="D15" s="89"/>
      <c r="E15" s="89"/>
      <c r="F15" s="89"/>
      <c r="G15" s="93"/>
      <c r="H15" s="548"/>
      <c r="I15" s="89"/>
      <c r="J15" s="102"/>
      <c r="K15" s="89"/>
      <c r="L15" s="89"/>
      <c r="M15" s="89"/>
      <c r="N15" s="457"/>
      <c r="O15" s="464"/>
      <c r="P15" s="56"/>
      <c r="Q15" s="54"/>
      <c r="R15" s="57"/>
      <c r="S15" s="54"/>
      <c r="T15" s="54"/>
      <c r="U15" s="54"/>
      <c r="V15" s="55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8" customHeight="1" thickBot="1">
      <c r="A16" s="351" t="s">
        <v>24</v>
      </c>
      <c r="B16" s="93">
        <v>36</v>
      </c>
      <c r="C16" s="89"/>
      <c r="D16" s="89">
        <v>36</v>
      </c>
      <c r="E16" s="89"/>
      <c r="F16" s="89"/>
      <c r="G16" s="93"/>
      <c r="H16" s="548"/>
      <c r="I16" s="89"/>
      <c r="J16" s="102"/>
      <c r="K16" s="89">
        <v>720</v>
      </c>
      <c r="L16" s="89">
        <v>720</v>
      </c>
      <c r="M16" s="89"/>
      <c r="N16" s="457"/>
      <c r="O16" s="464"/>
      <c r="P16" s="56"/>
      <c r="Q16" s="54"/>
      <c r="R16" s="57"/>
      <c r="S16" s="54"/>
      <c r="T16" s="54"/>
      <c r="U16" s="54"/>
      <c r="V16" s="55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8" customHeight="1" hidden="1">
      <c r="A17" s="351" t="s">
        <v>23</v>
      </c>
      <c r="B17" s="93"/>
      <c r="C17" s="89"/>
      <c r="D17" s="89"/>
      <c r="E17" s="89"/>
      <c r="F17" s="89"/>
      <c r="G17" s="93"/>
      <c r="H17" s="548"/>
      <c r="I17" s="89"/>
      <c r="J17" s="102"/>
      <c r="K17" s="89"/>
      <c r="L17" s="102"/>
      <c r="M17" s="89"/>
      <c r="N17" s="457"/>
      <c r="O17" s="464"/>
      <c r="P17" s="56"/>
      <c r="Q17" s="54"/>
      <c r="R17" s="57"/>
      <c r="S17" s="54"/>
      <c r="T17" s="54"/>
      <c r="U17" s="54"/>
      <c r="V17" s="55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8" customFormat="1" ht="18" customHeight="1" hidden="1" thickBot="1">
      <c r="A18" s="352" t="s">
        <v>24</v>
      </c>
      <c r="B18" s="92"/>
      <c r="C18" s="90"/>
      <c r="D18" s="90"/>
      <c r="E18" s="90"/>
      <c r="F18" s="90"/>
      <c r="G18" s="92"/>
      <c r="H18" s="615"/>
      <c r="I18" s="90"/>
      <c r="J18" s="104"/>
      <c r="K18" s="90"/>
      <c r="L18" s="104"/>
      <c r="M18" s="90"/>
      <c r="N18" s="458"/>
      <c r="O18" s="464"/>
      <c r="P18" s="56"/>
      <c r="Q18" s="54"/>
      <c r="R18" s="57"/>
      <c r="S18" s="54"/>
      <c r="T18" s="54"/>
      <c r="U18" s="54"/>
      <c r="V18" s="55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22" customFormat="1" ht="18" customHeight="1" thickBot="1" thickTop="1">
      <c r="A19" s="365" t="s">
        <v>25</v>
      </c>
      <c r="B19" s="409">
        <f>SUM(B6:B18)</f>
        <v>144</v>
      </c>
      <c r="C19" s="409">
        <f aca="true" t="shared" si="0" ref="C19:N19">SUM(C6:C18)</f>
        <v>0</v>
      </c>
      <c r="D19" s="409">
        <f t="shared" si="0"/>
        <v>144</v>
      </c>
      <c r="E19" s="409">
        <f t="shared" si="0"/>
        <v>0</v>
      </c>
      <c r="F19" s="409">
        <f t="shared" si="0"/>
        <v>0</v>
      </c>
      <c r="G19" s="409">
        <f t="shared" si="0"/>
        <v>0</v>
      </c>
      <c r="H19" s="616">
        <f t="shared" si="0"/>
        <v>0</v>
      </c>
      <c r="I19" s="409">
        <f t="shared" si="0"/>
        <v>0</v>
      </c>
      <c r="J19" s="409">
        <f t="shared" si="0"/>
        <v>0</v>
      </c>
      <c r="K19" s="409">
        <f t="shared" si="0"/>
        <v>2844</v>
      </c>
      <c r="L19" s="409">
        <f t="shared" si="0"/>
        <v>2844</v>
      </c>
      <c r="M19" s="409">
        <f t="shared" si="0"/>
        <v>0</v>
      </c>
      <c r="N19" s="421">
        <f t="shared" si="0"/>
        <v>0</v>
      </c>
      <c r="O19" s="465"/>
      <c r="P19" s="41"/>
      <c r="Q19" s="42"/>
      <c r="R19" s="58"/>
      <c r="S19" s="42"/>
      <c r="T19" s="43"/>
      <c r="U19" s="44"/>
      <c r="V19" s="45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</row>
    <row r="20" spans="1:23" s="9" customFormat="1" ht="18" customHeight="1" hidden="1">
      <c r="A20" s="505" t="s">
        <v>136</v>
      </c>
      <c r="B20" s="154"/>
      <c r="C20" s="99"/>
      <c r="D20" s="99"/>
      <c r="E20" s="99"/>
      <c r="F20" s="99"/>
      <c r="G20" s="154"/>
      <c r="H20" s="617"/>
      <c r="I20" s="99"/>
      <c r="J20" s="100"/>
      <c r="K20" s="99"/>
      <c r="L20" s="100"/>
      <c r="M20" s="99"/>
      <c r="N20" s="459"/>
      <c r="O20" s="464"/>
      <c r="P20" s="462"/>
      <c r="Q20" s="35"/>
      <c r="R20" s="59"/>
      <c r="S20" s="35"/>
      <c r="T20" s="14"/>
      <c r="U20" s="15"/>
      <c r="V20" s="18"/>
      <c r="W20" s="7"/>
    </row>
    <row r="21" spans="1:23" s="9" customFormat="1" ht="18" customHeight="1">
      <c r="A21" s="354" t="s">
        <v>28</v>
      </c>
      <c r="B21" s="154">
        <v>36</v>
      </c>
      <c r="C21" s="99"/>
      <c r="D21" s="99">
        <v>142</v>
      </c>
      <c r="E21" s="99">
        <v>59</v>
      </c>
      <c r="F21" s="99"/>
      <c r="G21" s="154"/>
      <c r="H21" s="617"/>
      <c r="I21" s="99"/>
      <c r="J21" s="100">
        <v>72</v>
      </c>
      <c r="K21" s="99">
        <v>828</v>
      </c>
      <c r="L21" s="99">
        <v>828</v>
      </c>
      <c r="M21" s="99"/>
      <c r="N21" s="459"/>
      <c r="O21" s="464"/>
      <c r="P21" s="462"/>
      <c r="Q21" s="35"/>
      <c r="R21" s="59"/>
      <c r="S21" s="35"/>
      <c r="T21" s="14"/>
      <c r="U21" s="15"/>
      <c r="V21" s="18"/>
      <c r="W21" s="7"/>
    </row>
    <row r="22" spans="1:23" s="1" customFormat="1" ht="18" customHeight="1" hidden="1">
      <c r="A22" s="351" t="s">
        <v>27</v>
      </c>
      <c r="B22" s="155"/>
      <c r="C22" s="95"/>
      <c r="D22" s="95"/>
      <c r="E22" s="95"/>
      <c r="F22" s="95"/>
      <c r="G22" s="155"/>
      <c r="H22" s="548"/>
      <c r="I22" s="95"/>
      <c r="J22" s="96"/>
      <c r="K22" s="95"/>
      <c r="L22" s="95"/>
      <c r="M22" s="95"/>
      <c r="N22" s="460"/>
      <c r="O22" s="464"/>
      <c r="P22" s="63"/>
      <c r="Q22" s="33"/>
      <c r="R22" s="59"/>
      <c r="S22" s="33"/>
      <c r="T22" s="10"/>
      <c r="U22" s="11"/>
      <c r="V22" s="16"/>
      <c r="W22" s="7"/>
    </row>
    <row r="23" spans="1:23" s="1" customFormat="1" ht="18" customHeight="1" hidden="1">
      <c r="A23" s="351" t="s">
        <v>28</v>
      </c>
      <c r="B23" s="155"/>
      <c r="C23" s="95"/>
      <c r="D23" s="95"/>
      <c r="E23" s="95"/>
      <c r="F23" s="95"/>
      <c r="G23" s="155"/>
      <c r="H23" s="548"/>
      <c r="I23" s="95"/>
      <c r="J23" s="96"/>
      <c r="K23" s="95"/>
      <c r="L23" s="95"/>
      <c r="M23" s="95"/>
      <c r="N23" s="460"/>
      <c r="O23" s="464"/>
      <c r="P23" s="63"/>
      <c r="Q23" s="33"/>
      <c r="R23" s="59"/>
      <c r="S23" s="33"/>
      <c r="T23" s="10"/>
      <c r="U23" s="11"/>
      <c r="V23" s="16"/>
      <c r="W23" s="7"/>
    </row>
    <row r="24" spans="1:23" s="1" customFormat="1" ht="18" customHeight="1">
      <c r="A24" s="351" t="s">
        <v>31</v>
      </c>
      <c r="B24" s="155">
        <v>36</v>
      </c>
      <c r="C24" s="95"/>
      <c r="D24" s="95">
        <v>124</v>
      </c>
      <c r="E24" s="95">
        <v>10</v>
      </c>
      <c r="F24" s="95"/>
      <c r="G24" s="155"/>
      <c r="H24" s="548"/>
      <c r="I24" s="95"/>
      <c r="J24" s="96">
        <v>55</v>
      </c>
      <c r="K24" s="95">
        <v>864</v>
      </c>
      <c r="L24" s="95">
        <v>864</v>
      </c>
      <c r="M24" s="95"/>
      <c r="N24" s="460"/>
      <c r="O24" s="464"/>
      <c r="P24" s="63"/>
      <c r="Q24" s="33"/>
      <c r="R24" s="59"/>
      <c r="S24" s="33"/>
      <c r="T24" s="10"/>
      <c r="U24" s="11"/>
      <c r="V24" s="16"/>
      <c r="W24" s="7"/>
    </row>
    <row r="25" spans="1:23" s="1" customFormat="1" ht="18" customHeight="1" hidden="1">
      <c r="A25" s="351" t="s">
        <v>30</v>
      </c>
      <c r="B25" s="155"/>
      <c r="C25" s="95"/>
      <c r="D25" s="95"/>
      <c r="E25" s="95"/>
      <c r="F25" s="95"/>
      <c r="G25" s="155"/>
      <c r="H25" s="548"/>
      <c r="I25" s="95"/>
      <c r="J25" s="96"/>
      <c r="K25" s="95"/>
      <c r="L25" s="95"/>
      <c r="M25" s="95"/>
      <c r="N25" s="460"/>
      <c r="O25" s="464"/>
      <c r="P25" s="63"/>
      <c r="Q25" s="33"/>
      <c r="R25" s="59"/>
      <c r="S25" s="33"/>
      <c r="T25" s="10"/>
      <c r="U25" s="11"/>
      <c r="V25" s="16"/>
      <c r="W25" s="7"/>
    </row>
    <row r="26" spans="1:23" s="1" customFormat="1" ht="18" customHeight="1" hidden="1">
      <c r="A26" s="351" t="s">
        <v>31</v>
      </c>
      <c r="B26" s="155"/>
      <c r="C26" s="95"/>
      <c r="D26" s="95"/>
      <c r="E26" s="95"/>
      <c r="F26" s="95"/>
      <c r="G26" s="155"/>
      <c r="H26" s="548"/>
      <c r="I26" s="95"/>
      <c r="J26" s="96"/>
      <c r="K26" s="95"/>
      <c r="L26" s="95"/>
      <c r="M26" s="95"/>
      <c r="N26" s="460"/>
      <c r="O26" s="464"/>
      <c r="P26" s="63"/>
      <c r="Q26" s="33"/>
      <c r="R26" s="59"/>
      <c r="S26" s="33"/>
      <c r="T26" s="10"/>
      <c r="U26" s="11"/>
      <c r="V26" s="16"/>
      <c r="W26" s="7"/>
    </row>
    <row r="27" spans="1:23" s="1" customFormat="1" ht="18" customHeight="1">
      <c r="A27" s="351" t="s">
        <v>78</v>
      </c>
      <c r="B27" s="155">
        <v>36</v>
      </c>
      <c r="C27" s="95"/>
      <c r="D27" s="95">
        <v>108</v>
      </c>
      <c r="E27" s="95"/>
      <c r="F27" s="95"/>
      <c r="G27" s="155"/>
      <c r="H27" s="548"/>
      <c r="I27" s="95"/>
      <c r="J27" s="96">
        <v>56</v>
      </c>
      <c r="K27" s="95">
        <v>936</v>
      </c>
      <c r="L27" s="95">
        <v>936</v>
      </c>
      <c r="M27" s="95"/>
      <c r="N27" s="460"/>
      <c r="O27" s="464"/>
      <c r="P27" s="63"/>
      <c r="Q27" s="33"/>
      <c r="R27" s="59"/>
      <c r="S27" s="33"/>
      <c r="T27" s="10"/>
      <c r="U27" s="11"/>
      <c r="V27" s="16"/>
      <c r="W27" s="7"/>
    </row>
    <row r="28" spans="1:23" s="1" customFormat="1" ht="18" customHeight="1" hidden="1">
      <c r="A28" s="351" t="s">
        <v>33</v>
      </c>
      <c r="B28" s="155"/>
      <c r="C28" s="95"/>
      <c r="D28" s="95"/>
      <c r="E28" s="95"/>
      <c r="F28" s="95"/>
      <c r="G28" s="155"/>
      <c r="H28" s="548"/>
      <c r="I28" s="95"/>
      <c r="J28" s="96"/>
      <c r="K28" s="95"/>
      <c r="L28" s="95"/>
      <c r="M28" s="95"/>
      <c r="N28" s="460"/>
      <c r="O28" s="464"/>
      <c r="P28" s="63"/>
      <c r="Q28" s="33"/>
      <c r="R28" s="59"/>
      <c r="S28" s="33"/>
      <c r="T28" s="10"/>
      <c r="U28" s="11"/>
      <c r="V28" s="16"/>
      <c r="W28" s="7"/>
    </row>
    <row r="29" spans="1:23" s="1" customFormat="1" ht="18" customHeight="1" hidden="1">
      <c r="A29" s="351" t="s">
        <v>78</v>
      </c>
      <c r="B29" s="155"/>
      <c r="C29" s="95"/>
      <c r="D29" s="95"/>
      <c r="E29" s="95"/>
      <c r="F29" s="95"/>
      <c r="G29" s="155"/>
      <c r="H29" s="548"/>
      <c r="I29" s="95"/>
      <c r="J29" s="96"/>
      <c r="K29" s="95"/>
      <c r="L29" s="95"/>
      <c r="M29" s="95"/>
      <c r="N29" s="460"/>
      <c r="O29" s="464"/>
      <c r="P29" s="63"/>
      <c r="Q29" s="33"/>
      <c r="R29" s="59"/>
      <c r="S29" s="33"/>
      <c r="T29" s="10"/>
      <c r="U29" s="11"/>
      <c r="V29" s="16"/>
      <c r="W29" s="7"/>
    </row>
    <row r="30" spans="1:23" s="1" customFormat="1" ht="18" customHeight="1" thickBot="1">
      <c r="A30" s="351" t="s">
        <v>87</v>
      </c>
      <c r="B30" s="155">
        <v>34</v>
      </c>
      <c r="C30" s="95"/>
      <c r="D30" s="95">
        <v>146</v>
      </c>
      <c r="E30" s="95">
        <v>86</v>
      </c>
      <c r="F30" s="95"/>
      <c r="G30" s="155"/>
      <c r="H30" s="548">
        <v>136</v>
      </c>
      <c r="I30" s="95"/>
      <c r="J30" s="96">
        <v>122</v>
      </c>
      <c r="K30" s="95">
        <v>884</v>
      </c>
      <c r="L30" s="95">
        <v>884</v>
      </c>
      <c r="M30" s="95"/>
      <c r="N30" s="460"/>
      <c r="O30" s="466"/>
      <c r="P30" s="63"/>
      <c r="Q30" s="33"/>
      <c r="R30" s="59"/>
      <c r="S30" s="33"/>
      <c r="T30" s="10"/>
      <c r="U30" s="11"/>
      <c r="V30" s="16"/>
      <c r="W30" s="7"/>
    </row>
    <row r="31" spans="1:23" s="1" customFormat="1" ht="18" customHeight="1" hidden="1">
      <c r="A31" s="351" t="s">
        <v>35</v>
      </c>
      <c r="B31" s="156"/>
      <c r="C31" s="98"/>
      <c r="D31" s="98"/>
      <c r="E31" s="98"/>
      <c r="F31" s="98"/>
      <c r="G31" s="156"/>
      <c r="H31" s="615"/>
      <c r="I31" s="98"/>
      <c r="J31" s="97"/>
      <c r="K31" s="98"/>
      <c r="L31" s="97"/>
      <c r="M31" s="98"/>
      <c r="N31" s="461"/>
      <c r="O31" s="466"/>
      <c r="P31" s="150"/>
      <c r="Q31" s="34"/>
      <c r="R31" s="59"/>
      <c r="S31" s="34"/>
      <c r="T31" s="12"/>
      <c r="U31" s="13"/>
      <c r="V31" s="17"/>
      <c r="W31" s="7"/>
    </row>
    <row r="32" spans="1:23" s="1" customFormat="1" ht="18" customHeight="1" hidden="1" thickBot="1">
      <c r="A32" s="352" t="s">
        <v>87</v>
      </c>
      <c r="B32" s="156"/>
      <c r="C32" s="98"/>
      <c r="D32" s="98"/>
      <c r="E32" s="98"/>
      <c r="F32" s="98"/>
      <c r="G32" s="156"/>
      <c r="H32" s="615"/>
      <c r="I32" s="98"/>
      <c r="J32" s="97"/>
      <c r="K32" s="98"/>
      <c r="L32" s="97"/>
      <c r="M32" s="98"/>
      <c r="N32" s="461"/>
      <c r="O32" s="464"/>
      <c r="P32" s="150"/>
      <c r="Q32" s="34"/>
      <c r="R32" s="59"/>
      <c r="S32" s="34"/>
      <c r="T32" s="12"/>
      <c r="U32" s="13"/>
      <c r="V32" s="17"/>
      <c r="W32" s="7"/>
    </row>
    <row r="33" spans="1:23" s="108" customFormat="1" ht="18" customHeight="1" thickBot="1" thickTop="1">
      <c r="A33" s="365" t="s">
        <v>36</v>
      </c>
      <c r="B33" s="409">
        <f>SUM(B20:B32)</f>
        <v>142</v>
      </c>
      <c r="C33" s="409">
        <f aca="true" t="shared" si="1" ref="C33:N33">SUM(C20:C32)</f>
        <v>0</v>
      </c>
      <c r="D33" s="409">
        <f t="shared" si="1"/>
        <v>520</v>
      </c>
      <c r="E33" s="409">
        <f t="shared" si="1"/>
        <v>155</v>
      </c>
      <c r="F33" s="409">
        <f t="shared" si="1"/>
        <v>0</v>
      </c>
      <c r="G33" s="409">
        <f t="shared" si="1"/>
        <v>0</v>
      </c>
      <c r="H33" s="616">
        <f t="shared" si="1"/>
        <v>136</v>
      </c>
      <c r="I33" s="409">
        <f t="shared" si="1"/>
        <v>0</v>
      </c>
      <c r="J33" s="409">
        <f t="shared" si="1"/>
        <v>305</v>
      </c>
      <c r="K33" s="409">
        <f t="shared" si="1"/>
        <v>3512</v>
      </c>
      <c r="L33" s="409">
        <f t="shared" si="1"/>
        <v>3512</v>
      </c>
      <c r="M33" s="409">
        <f t="shared" si="1"/>
        <v>0</v>
      </c>
      <c r="N33" s="421">
        <f t="shared" si="1"/>
        <v>0</v>
      </c>
      <c r="O33" s="465"/>
      <c r="P33" s="38"/>
      <c r="Q33" s="19"/>
      <c r="R33" s="60"/>
      <c r="S33" s="19"/>
      <c r="T33" s="20"/>
      <c r="U33" s="21"/>
      <c r="V33" s="106"/>
      <c r="W33" s="76"/>
    </row>
    <row r="34" spans="1:23" s="62" customFormat="1" ht="18" customHeight="1" thickBot="1" thickTop="1">
      <c r="A34" s="360" t="s">
        <v>37</v>
      </c>
      <c r="B34" s="414">
        <f>B19+B33</f>
        <v>286</v>
      </c>
      <c r="C34" s="414">
        <f>C19+C33</f>
        <v>0</v>
      </c>
      <c r="D34" s="414">
        <f aca="true" t="shared" si="2" ref="D34:N34">D19+D33</f>
        <v>664</v>
      </c>
      <c r="E34" s="414">
        <f t="shared" si="2"/>
        <v>155</v>
      </c>
      <c r="F34" s="414">
        <f t="shared" si="2"/>
        <v>0</v>
      </c>
      <c r="G34" s="414">
        <f t="shared" si="2"/>
        <v>0</v>
      </c>
      <c r="H34" s="618">
        <f t="shared" si="2"/>
        <v>136</v>
      </c>
      <c r="I34" s="414">
        <f t="shared" si="2"/>
        <v>0</v>
      </c>
      <c r="J34" s="414">
        <f t="shared" si="2"/>
        <v>305</v>
      </c>
      <c r="K34" s="414">
        <f t="shared" si="2"/>
        <v>6356</v>
      </c>
      <c r="L34" s="414">
        <f t="shared" si="2"/>
        <v>6356</v>
      </c>
      <c r="M34" s="414">
        <f t="shared" si="2"/>
        <v>0</v>
      </c>
      <c r="N34" s="416">
        <f t="shared" si="2"/>
        <v>0</v>
      </c>
      <c r="O34" s="465"/>
      <c r="P34" s="40"/>
      <c r="Q34" s="23"/>
      <c r="R34" s="60"/>
      <c r="S34" s="23"/>
      <c r="T34" s="24"/>
      <c r="U34" s="25"/>
      <c r="V34" s="26"/>
      <c r="W34" s="61"/>
    </row>
    <row r="35" ht="15.75">
      <c r="O35" s="49"/>
    </row>
    <row r="36" ht="15.75" hidden="1"/>
  </sheetData>
  <sheetProtection selectLockedCells="1"/>
  <mergeCells count="3">
    <mergeCell ref="A1:N1"/>
    <mergeCell ref="A2:N2"/>
    <mergeCell ref="A3:N3"/>
  </mergeCells>
  <printOptions horizontalCentered="1" verticalCentered="1"/>
  <pageMargins left="0.8661417322834646" right="0.4330708661417323" top="0.2362204724409449" bottom="0.31496062992125984" header="0.1968503937007874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</sheetPr>
  <dimension ref="A1:AT35"/>
  <sheetViews>
    <sheetView view="pageBreakPreview" zoomScale="85" zoomScaleNormal="85" zoomScaleSheetLayoutView="85" zoomScalePageLayoutView="0" workbookViewId="0" topLeftCell="K1">
      <selection activeCell="AK30" sqref="AK30"/>
    </sheetView>
  </sheetViews>
  <sheetFormatPr defaultColWidth="0" defaultRowHeight="0" customHeight="1" zeroHeight="1"/>
  <cols>
    <col min="1" max="1" width="5.796875" style="0" customWidth="1"/>
    <col min="2" max="37" width="4.296875" style="0" customWidth="1"/>
    <col min="38" max="40" width="4.296875" style="0" hidden="1" customWidth="1"/>
    <col min="41" max="41" width="4.19921875" style="49" customWidth="1"/>
    <col min="42" max="16384" width="8.296875" style="49" hidden="1" customWidth="1"/>
  </cols>
  <sheetData>
    <row r="1" spans="1:46" s="74" customFormat="1" ht="15.75">
      <c r="A1" s="698" t="s">
        <v>177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73"/>
      <c r="AP1" s="73"/>
      <c r="AQ1" s="73"/>
      <c r="AR1" s="73"/>
      <c r="AS1" s="73"/>
      <c r="AT1" s="73"/>
    </row>
    <row r="2" spans="1:46" ht="18.75" customHeight="1">
      <c r="A2" s="689" t="s">
        <v>138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1"/>
      <c r="AL2" s="691"/>
      <c r="AM2" s="691"/>
      <c r="AN2" s="691"/>
      <c r="AO2" s="64"/>
      <c r="AP2" s="64"/>
      <c r="AQ2" s="64"/>
      <c r="AR2" s="64"/>
      <c r="AS2" s="64"/>
      <c r="AT2" s="64"/>
    </row>
    <row r="3" spans="1:46" ht="21.75" customHeight="1" thickBot="1">
      <c r="A3" s="709" t="s">
        <v>99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115"/>
      <c r="AM3" s="115"/>
      <c r="AN3" s="115"/>
      <c r="AO3" s="64"/>
      <c r="AP3" s="64"/>
      <c r="AQ3" s="64"/>
      <c r="AR3" s="64"/>
      <c r="AS3" s="64"/>
      <c r="AT3" s="64"/>
    </row>
    <row r="4" spans="1:40" ht="16.5" thickBot="1">
      <c r="A4" s="547"/>
      <c r="B4" s="713" t="s">
        <v>89</v>
      </c>
      <c r="C4" s="714"/>
      <c r="D4" s="715"/>
      <c r="E4" s="705" t="s">
        <v>161</v>
      </c>
      <c r="F4" s="706"/>
      <c r="G4" s="708"/>
      <c r="H4" s="702" t="s">
        <v>90</v>
      </c>
      <c r="I4" s="714"/>
      <c r="J4" s="715"/>
      <c r="K4" s="716" t="s">
        <v>108</v>
      </c>
      <c r="L4" s="714"/>
      <c r="M4" s="715"/>
      <c r="N4" s="705" t="s">
        <v>109</v>
      </c>
      <c r="O4" s="706"/>
      <c r="P4" s="708"/>
      <c r="Q4" s="705" t="s">
        <v>112</v>
      </c>
      <c r="R4" s="706"/>
      <c r="S4" s="708"/>
      <c r="T4" s="705" t="s">
        <v>155</v>
      </c>
      <c r="U4" s="706"/>
      <c r="V4" s="708"/>
      <c r="W4" s="705" t="s">
        <v>144</v>
      </c>
      <c r="X4" s="706"/>
      <c r="Y4" s="708"/>
      <c r="Z4" s="705" t="s">
        <v>143</v>
      </c>
      <c r="AA4" s="706"/>
      <c r="AB4" s="708"/>
      <c r="AC4" s="705" t="s">
        <v>41</v>
      </c>
      <c r="AD4" s="717"/>
      <c r="AE4" s="707"/>
      <c r="AF4" s="702" t="s">
        <v>113</v>
      </c>
      <c r="AG4" s="703"/>
      <c r="AH4" s="704"/>
      <c r="AI4" s="702" t="s">
        <v>75</v>
      </c>
      <c r="AJ4" s="703"/>
      <c r="AK4" s="704"/>
      <c r="AL4" s="705" t="s">
        <v>75</v>
      </c>
      <c r="AM4" s="706"/>
      <c r="AN4" s="707"/>
    </row>
    <row r="5" spans="1:45" s="79" customFormat="1" ht="76.5" customHeight="1" thickBot="1">
      <c r="A5" s="433" t="s">
        <v>3</v>
      </c>
      <c r="B5" s="435" t="s">
        <v>68</v>
      </c>
      <c r="C5" s="561" t="s">
        <v>73</v>
      </c>
      <c r="D5" s="432" t="s">
        <v>74</v>
      </c>
      <c r="E5" s="435" t="s">
        <v>68</v>
      </c>
      <c r="F5" s="561" t="s">
        <v>73</v>
      </c>
      <c r="G5" s="432" t="s">
        <v>74</v>
      </c>
      <c r="H5" s="435" t="s">
        <v>68</v>
      </c>
      <c r="I5" s="561" t="s">
        <v>73</v>
      </c>
      <c r="J5" s="432" t="s">
        <v>74</v>
      </c>
      <c r="K5" s="435" t="s">
        <v>68</v>
      </c>
      <c r="L5" s="561" t="s">
        <v>73</v>
      </c>
      <c r="M5" s="432" t="s">
        <v>74</v>
      </c>
      <c r="N5" s="435" t="s">
        <v>68</v>
      </c>
      <c r="O5" s="561" t="s">
        <v>73</v>
      </c>
      <c r="P5" s="432" t="s">
        <v>74</v>
      </c>
      <c r="Q5" s="435" t="s">
        <v>68</v>
      </c>
      <c r="R5" s="561" t="s">
        <v>73</v>
      </c>
      <c r="S5" s="432" t="s">
        <v>74</v>
      </c>
      <c r="T5" s="435" t="s">
        <v>68</v>
      </c>
      <c r="U5" s="561" t="s">
        <v>73</v>
      </c>
      <c r="V5" s="432" t="s">
        <v>74</v>
      </c>
      <c r="W5" s="435" t="s">
        <v>68</v>
      </c>
      <c r="X5" s="561" t="s">
        <v>73</v>
      </c>
      <c r="Y5" s="432" t="s">
        <v>74</v>
      </c>
      <c r="Z5" s="435" t="s">
        <v>68</v>
      </c>
      <c r="AA5" s="561" t="s">
        <v>73</v>
      </c>
      <c r="AB5" s="432" t="s">
        <v>74</v>
      </c>
      <c r="AC5" s="435" t="s">
        <v>68</v>
      </c>
      <c r="AD5" s="561" t="s">
        <v>73</v>
      </c>
      <c r="AE5" s="432" t="s">
        <v>74</v>
      </c>
      <c r="AF5" s="435" t="s">
        <v>68</v>
      </c>
      <c r="AG5" s="561" t="s">
        <v>73</v>
      </c>
      <c r="AH5" s="432" t="s">
        <v>74</v>
      </c>
      <c r="AI5" s="435" t="s">
        <v>68</v>
      </c>
      <c r="AJ5" s="561" t="s">
        <v>73</v>
      </c>
      <c r="AK5" s="432" t="s">
        <v>74</v>
      </c>
      <c r="AL5" s="435" t="s">
        <v>68</v>
      </c>
      <c r="AM5" s="569" t="s">
        <v>73</v>
      </c>
      <c r="AN5" s="432" t="s">
        <v>74</v>
      </c>
      <c r="AO5" s="82"/>
      <c r="AP5" s="77"/>
      <c r="AQ5" s="77"/>
      <c r="AR5" s="77"/>
      <c r="AS5" s="78"/>
    </row>
    <row r="6" spans="1:46" s="7" customFormat="1" ht="18" customHeight="1" hidden="1">
      <c r="A6" s="505" t="s">
        <v>154</v>
      </c>
      <c r="B6" s="657"/>
      <c r="C6" s="658"/>
      <c r="D6" s="659"/>
      <c r="E6" s="555"/>
      <c r="F6" s="556"/>
      <c r="G6" s="557"/>
      <c r="H6" s="555"/>
      <c r="I6" s="642"/>
      <c r="J6" s="643"/>
      <c r="K6" s="555"/>
      <c r="L6" s="556"/>
      <c r="M6" s="557"/>
      <c r="N6" s="621"/>
      <c r="O6" s="622"/>
      <c r="P6" s="623"/>
      <c r="Q6" s="555"/>
      <c r="R6" s="556"/>
      <c r="S6" s="557"/>
      <c r="T6" s="555"/>
      <c r="U6" s="556"/>
      <c r="V6" s="557"/>
      <c r="W6" s="555"/>
      <c r="X6" s="556"/>
      <c r="Y6" s="557"/>
      <c r="Z6" s="555"/>
      <c r="AA6" s="556"/>
      <c r="AB6" s="557"/>
      <c r="AC6" s="555"/>
      <c r="AD6" s="556"/>
      <c r="AE6" s="557"/>
      <c r="AF6" s="563"/>
      <c r="AG6" s="564"/>
      <c r="AH6" s="565"/>
      <c r="AI6" s="563"/>
      <c r="AJ6" s="564"/>
      <c r="AK6" s="565"/>
      <c r="AL6" s="563"/>
      <c r="AM6" s="571"/>
      <c r="AN6" s="565"/>
      <c r="AO6" s="57"/>
      <c r="AP6" s="54"/>
      <c r="AQ6" s="54"/>
      <c r="AR6" s="54"/>
      <c r="AS6" s="54"/>
      <c r="AT6" s="55"/>
    </row>
    <row r="7" spans="1:46" s="7" customFormat="1" ht="18" customHeight="1">
      <c r="A7" s="354" t="s">
        <v>85</v>
      </c>
      <c r="B7" s="620">
        <v>8</v>
      </c>
      <c r="C7" s="624">
        <v>36</v>
      </c>
      <c r="D7" s="625">
        <v>36</v>
      </c>
      <c r="E7" s="173"/>
      <c r="F7" s="89"/>
      <c r="G7" s="300"/>
      <c r="H7" s="620">
        <v>12</v>
      </c>
      <c r="I7" s="624">
        <v>36</v>
      </c>
      <c r="J7" s="625">
        <v>36</v>
      </c>
      <c r="K7" s="173"/>
      <c r="L7" s="89"/>
      <c r="M7" s="300"/>
      <c r="N7" s="173"/>
      <c r="O7" s="89"/>
      <c r="P7" s="300"/>
      <c r="Q7" s="173">
        <v>20</v>
      </c>
      <c r="R7" s="89">
        <v>36</v>
      </c>
      <c r="S7" s="300">
        <v>36</v>
      </c>
      <c r="T7" s="173"/>
      <c r="U7" s="89"/>
      <c r="V7" s="300"/>
      <c r="W7" s="173"/>
      <c r="X7" s="89"/>
      <c r="Y7" s="300"/>
      <c r="Z7" s="173"/>
      <c r="AA7" s="89"/>
      <c r="AB7" s="300"/>
      <c r="AC7" s="173"/>
      <c r="AD7" s="89"/>
      <c r="AE7" s="300"/>
      <c r="AF7" s="160"/>
      <c r="AG7" s="95"/>
      <c r="AH7" s="158"/>
      <c r="AI7" s="160"/>
      <c r="AJ7" s="95"/>
      <c r="AK7" s="158"/>
      <c r="AL7" s="160"/>
      <c r="AM7" s="96"/>
      <c r="AN7" s="158"/>
      <c r="AO7" s="57"/>
      <c r="AP7" s="54"/>
      <c r="AQ7" s="54"/>
      <c r="AR7" s="54"/>
      <c r="AS7" s="54"/>
      <c r="AT7" s="55"/>
    </row>
    <row r="8" spans="1:46" s="7" customFormat="1" ht="18" customHeight="1" hidden="1">
      <c r="A8" s="354" t="s">
        <v>16</v>
      </c>
      <c r="B8" s="173"/>
      <c r="C8" s="89"/>
      <c r="D8" s="300"/>
      <c r="E8" s="173"/>
      <c r="F8" s="89"/>
      <c r="G8" s="300"/>
      <c r="H8" s="620"/>
      <c r="I8" s="624"/>
      <c r="J8" s="625"/>
      <c r="K8" s="173"/>
      <c r="L8" s="89"/>
      <c r="M8" s="300"/>
      <c r="N8" s="173"/>
      <c r="O8" s="89"/>
      <c r="P8" s="300"/>
      <c r="Q8" s="173"/>
      <c r="R8" s="89"/>
      <c r="S8" s="300"/>
      <c r="T8" s="173"/>
      <c r="U8" s="89"/>
      <c r="V8" s="300"/>
      <c r="W8" s="173"/>
      <c r="X8" s="89"/>
      <c r="Y8" s="300"/>
      <c r="Z8" s="173"/>
      <c r="AA8" s="89"/>
      <c r="AB8" s="300"/>
      <c r="AC8" s="173"/>
      <c r="AD8" s="89"/>
      <c r="AE8" s="300"/>
      <c r="AF8" s="160"/>
      <c r="AG8" s="95"/>
      <c r="AH8" s="158"/>
      <c r="AI8" s="160"/>
      <c r="AJ8" s="95"/>
      <c r="AK8" s="158"/>
      <c r="AL8" s="160"/>
      <c r="AM8" s="96"/>
      <c r="AN8" s="158"/>
      <c r="AO8" s="57"/>
      <c r="AP8" s="54"/>
      <c r="AQ8" s="54"/>
      <c r="AR8" s="54"/>
      <c r="AS8" s="54"/>
      <c r="AT8" s="55"/>
    </row>
    <row r="9" spans="1:46" s="7" customFormat="1" ht="18" customHeight="1" hidden="1">
      <c r="A9" s="354" t="s">
        <v>85</v>
      </c>
      <c r="B9" s="173"/>
      <c r="C9" s="89"/>
      <c r="D9" s="300"/>
      <c r="E9" s="173"/>
      <c r="F9" s="89"/>
      <c r="G9" s="300"/>
      <c r="H9" s="620"/>
      <c r="I9" s="624"/>
      <c r="J9" s="625"/>
      <c r="K9" s="173"/>
      <c r="L9" s="89"/>
      <c r="M9" s="300"/>
      <c r="N9" s="173"/>
      <c r="O9" s="89"/>
      <c r="P9" s="300"/>
      <c r="Q9" s="173"/>
      <c r="R9" s="89"/>
      <c r="S9" s="300"/>
      <c r="T9" s="173"/>
      <c r="U9" s="89"/>
      <c r="V9" s="300"/>
      <c r="W9" s="173"/>
      <c r="X9" s="89"/>
      <c r="Y9" s="300"/>
      <c r="Z9" s="173"/>
      <c r="AA9" s="89"/>
      <c r="AB9" s="300"/>
      <c r="AC9" s="173"/>
      <c r="AD9" s="89"/>
      <c r="AE9" s="300"/>
      <c r="AF9" s="160"/>
      <c r="AG9" s="95"/>
      <c r="AH9" s="158"/>
      <c r="AI9" s="160"/>
      <c r="AJ9" s="95"/>
      <c r="AK9" s="158"/>
      <c r="AL9" s="160"/>
      <c r="AM9" s="96"/>
      <c r="AN9" s="158"/>
      <c r="AO9" s="57"/>
      <c r="AP9" s="54"/>
      <c r="AQ9" s="54"/>
      <c r="AR9" s="54"/>
      <c r="AS9" s="54"/>
      <c r="AT9" s="55"/>
    </row>
    <row r="10" spans="1:46" s="7" customFormat="1" ht="18" customHeight="1">
      <c r="A10" s="354" t="s">
        <v>86</v>
      </c>
      <c r="B10" s="675">
        <v>6</v>
      </c>
      <c r="C10" s="676"/>
      <c r="D10" s="677"/>
      <c r="E10" s="173"/>
      <c r="F10" s="89"/>
      <c r="G10" s="300"/>
      <c r="H10" s="620">
        <v>5</v>
      </c>
      <c r="I10" s="624"/>
      <c r="J10" s="625"/>
      <c r="K10" s="173"/>
      <c r="L10" s="89"/>
      <c r="M10" s="300"/>
      <c r="N10" s="173"/>
      <c r="O10" s="89"/>
      <c r="P10" s="300"/>
      <c r="Q10" s="173"/>
      <c r="R10" s="89"/>
      <c r="S10" s="300"/>
      <c r="T10" s="173"/>
      <c r="U10" s="89"/>
      <c r="V10" s="300"/>
      <c r="W10" s="173"/>
      <c r="X10" s="89"/>
      <c r="Y10" s="300"/>
      <c r="Z10" s="173">
        <v>11</v>
      </c>
      <c r="AA10" s="89">
        <v>36</v>
      </c>
      <c r="AB10" s="300">
        <v>36</v>
      </c>
      <c r="AC10" s="173"/>
      <c r="AD10" s="89"/>
      <c r="AE10" s="300"/>
      <c r="AF10" s="160"/>
      <c r="AG10" s="95"/>
      <c r="AH10" s="158"/>
      <c r="AI10" s="160"/>
      <c r="AJ10" s="95"/>
      <c r="AK10" s="158"/>
      <c r="AL10" s="160"/>
      <c r="AM10" s="96"/>
      <c r="AN10" s="158"/>
      <c r="AO10" s="57"/>
      <c r="AP10" s="54"/>
      <c r="AQ10" s="54"/>
      <c r="AR10" s="54"/>
      <c r="AS10" s="54"/>
      <c r="AT10" s="55"/>
    </row>
    <row r="11" spans="1:46" s="7" customFormat="1" ht="18" customHeight="1" hidden="1">
      <c r="A11" s="354" t="s">
        <v>18</v>
      </c>
      <c r="B11" s="173"/>
      <c r="C11" s="89"/>
      <c r="D11" s="300"/>
      <c r="E11" s="173"/>
      <c r="F11" s="89"/>
      <c r="G11" s="300"/>
      <c r="H11" s="620"/>
      <c r="I11" s="624"/>
      <c r="J11" s="625"/>
      <c r="K11" s="173"/>
      <c r="L11" s="89"/>
      <c r="M11" s="300"/>
      <c r="N11" s="173"/>
      <c r="O11" s="89"/>
      <c r="P11" s="300"/>
      <c r="Q11" s="173"/>
      <c r="R11" s="89"/>
      <c r="S11" s="300"/>
      <c r="T11" s="173"/>
      <c r="U11" s="89"/>
      <c r="V11" s="300"/>
      <c r="W11" s="173"/>
      <c r="X11" s="89"/>
      <c r="Y11" s="300"/>
      <c r="Z11" s="173"/>
      <c r="AA11" s="89"/>
      <c r="AB11" s="300"/>
      <c r="AC11" s="173"/>
      <c r="AD11" s="89"/>
      <c r="AE11" s="300"/>
      <c r="AF11" s="160"/>
      <c r="AG11" s="95"/>
      <c r="AH11" s="158"/>
      <c r="AI11" s="160"/>
      <c r="AJ11" s="95"/>
      <c r="AK11" s="158"/>
      <c r="AL11" s="160"/>
      <c r="AM11" s="96"/>
      <c r="AN11" s="158"/>
      <c r="AO11" s="57"/>
      <c r="AP11" s="54"/>
      <c r="AQ11" s="54"/>
      <c r="AR11" s="54"/>
      <c r="AS11" s="54"/>
      <c r="AT11" s="55"/>
    </row>
    <row r="12" spans="1:46" s="7" customFormat="1" ht="18" customHeight="1" hidden="1">
      <c r="A12" s="354" t="s">
        <v>86</v>
      </c>
      <c r="B12" s="173"/>
      <c r="C12" s="89"/>
      <c r="D12" s="300"/>
      <c r="E12" s="173"/>
      <c r="F12" s="89"/>
      <c r="G12" s="300"/>
      <c r="H12" s="620"/>
      <c r="I12" s="624"/>
      <c r="J12" s="625"/>
      <c r="K12" s="173"/>
      <c r="L12" s="89"/>
      <c r="M12" s="300"/>
      <c r="N12" s="173"/>
      <c r="O12" s="89"/>
      <c r="P12" s="300"/>
      <c r="Q12" s="173"/>
      <c r="R12" s="89"/>
      <c r="S12" s="300"/>
      <c r="T12" s="173"/>
      <c r="U12" s="89"/>
      <c r="V12" s="300"/>
      <c r="W12" s="173"/>
      <c r="X12" s="89"/>
      <c r="Y12" s="300"/>
      <c r="Z12" s="173"/>
      <c r="AA12" s="89"/>
      <c r="AB12" s="300"/>
      <c r="AC12" s="173"/>
      <c r="AD12" s="89"/>
      <c r="AE12" s="300"/>
      <c r="AF12" s="160"/>
      <c r="AG12" s="95"/>
      <c r="AH12" s="158"/>
      <c r="AI12" s="160"/>
      <c r="AJ12" s="95"/>
      <c r="AK12" s="158"/>
      <c r="AL12" s="160"/>
      <c r="AM12" s="96"/>
      <c r="AN12" s="158"/>
      <c r="AO12" s="57"/>
      <c r="AP12" s="54"/>
      <c r="AQ12" s="54"/>
      <c r="AR12" s="54"/>
      <c r="AS12" s="54"/>
      <c r="AT12" s="55"/>
    </row>
    <row r="13" spans="1:46" s="7" customFormat="1" ht="18" customHeight="1">
      <c r="A13" s="351" t="s">
        <v>21</v>
      </c>
      <c r="B13" s="620">
        <v>4</v>
      </c>
      <c r="C13" s="624"/>
      <c r="D13" s="625"/>
      <c r="E13" s="173"/>
      <c r="F13" s="89"/>
      <c r="G13" s="300"/>
      <c r="H13" s="629">
        <v>16</v>
      </c>
      <c r="I13" s="630">
        <v>36</v>
      </c>
      <c r="J13" s="631">
        <v>36</v>
      </c>
      <c r="K13" s="173"/>
      <c r="L13" s="89"/>
      <c r="M13" s="300"/>
      <c r="N13" s="173"/>
      <c r="O13" s="89"/>
      <c r="P13" s="300"/>
      <c r="Q13" s="173"/>
      <c r="R13" s="89"/>
      <c r="S13" s="300"/>
      <c r="T13" s="173"/>
      <c r="U13" s="89"/>
      <c r="V13" s="300"/>
      <c r="W13" s="173"/>
      <c r="X13" s="89"/>
      <c r="Y13" s="300"/>
      <c r="Z13" s="173">
        <v>20</v>
      </c>
      <c r="AA13" s="89">
        <v>36</v>
      </c>
      <c r="AB13" s="300">
        <v>36</v>
      </c>
      <c r="AC13" s="173"/>
      <c r="AD13" s="89"/>
      <c r="AE13" s="300"/>
      <c r="AF13" s="160"/>
      <c r="AG13" s="95"/>
      <c r="AH13" s="158"/>
      <c r="AI13" s="160"/>
      <c r="AJ13" s="95"/>
      <c r="AK13" s="158"/>
      <c r="AL13" s="160"/>
      <c r="AM13" s="96"/>
      <c r="AN13" s="158"/>
      <c r="AO13" s="57"/>
      <c r="AP13" s="54"/>
      <c r="AQ13" s="54"/>
      <c r="AR13" s="54"/>
      <c r="AS13" s="54"/>
      <c r="AT13" s="55"/>
    </row>
    <row r="14" spans="1:46" s="7" customFormat="1" ht="18" customHeight="1" hidden="1">
      <c r="A14" s="351" t="s">
        <v>20</v>
      </c>
      <c r="B14" s="173"/>
      <c r="C14" s="89"/>
      <c r="D14" s="300"/>
      <c r="E14" s="173"/>
      <c r="F14" s="89"/>
      <c r="G14" s="300"/>
      <c r="H14" s="629"/>
      <c r="I14" s="630"/>
      <c r="J14" s="631"/>
      <c r="K14" s="173"/>
      <c r="L14" s="89"/>
      <c r="M14" s="300"/>
      <c r="N14" s="173"/>
      <c r="O14" s="89"/>
      <c r="P14" s="300"/>
      <c r="Q14" s="173"/>
      <c r="R14" s="89"/>
      <c r="S14" s="300"/>
      <c r="T14" s="173"/>
      <c r="U14" s="89"/>
      <c r="V14" s="300"/>
      <c r="W14" s="173"/>
      <c r="X14" s="89"/>
      <c r="Y14" s="300"/>
      <c r="Z14" s="173"/>
      <c r="AA14" s="89"/>
      <c r="AB14" s="300"/>
      <c r="AC14" s="173"/>
      <c r="AD14" s="89"/>
      <c r="AE14" s="300"/>
      <c r="AF14" s="160"/>
      <c r="AG14" s="95"/>
      <c r="AH14" s="158"/>
      <c r="AI14" s="160"/>
      <c r="AJ14" s="95"/>
      <c r="AK14" s="158"/>
      <c r="AL14" s="160"/>
      <c r="AM14" s="96"/>
      <c r="AN14" s="158"/>
      <c r="AO14" s="57"/>
      <c r="AP14" s="54"/>
      <c r="AQ14" s="54"/>
      <c r="AR14" s="54"/>
      <c r="AS14" s="54"/>
      <c r="AT14" s="55"/>
    </row>
    <row r="15" spans="1:46" s="7" customFormat="1" ht="18" customHeight="1" hidden="1">
      <c r="A15" s="351" t="s">
        <v>21</v>
      </c>
      <c r="B15" s="173"/>
      <c r="C15" s="89"/>
      <c r="D15" s="300"/>
      <c r="E15" s="173"/>
      <c r="F15" s="89"/>
      <c r="G15" s="300"/>
      <c r="H15" s="629"/>
      <c r="I15" s="630"/>
      <c r="J15" s="631"/>
      <c r="K15" s="173"/>
      <c r="L15" s="89"/>
      <c r="M15" s="300"/>
      <c r="N15" s="173"/>
      <c r="O15" s="89"/>
      <c r="P15" s="300"/>
      <c r="Q15" s="173"/>
      <c r="R15" s="89"/>
      <c r="S15" s="300"/>
      <c r="T15" s="173"/>
      <c r="U15" s="89"/>
      <c r="V15" s="300"/>
      <c r="W15" s="173"/>
      <c r="X15" s="89"/>
      <c r="Y15" s="300"/>
      <c r="Z15" s="173"/>
      <c r="AA15" s="89"/>
      <c r="AB15" s="300"/>
      <c r="AC15" s="173"/>
      <c r="AD15" s="89"/>
      <c r="AE15" s="300"/>
      <c r="AF15" s="160"/>
      <c r="AG15" s="95"/>
      <c r="AH15" s="158"/>
      <c r="AI15" s="160"/>
      <c r="AJ15" s="95"/>
      <c r="AK15" s="158"/>
      <c r="AL15" s="160"/>
      <c r="AM15" s="96"/>
      <c r="AN15" s="158"/>
      <c r="AO15" s="57"/>
      <c r="AP15" s="54"/>
      <c r="AQ15" s="54"/>
      <c r="AR15" s="54"/>
      <c r="AS15" s="54"/>
      <c r="AT15" s="55"/>
    </row>
    <row r="16" spans="1:46" s="7" customFormat="1" ht="18" customHeight="1" thickBot="1">
      <c r="A16" s="351" t="s">
        <v>24</v>
      </c>
      <c r="B16" s="675">
        <v>14</v>
      </c>
      <c r="C16" s="676">
        <v>36</v>
      </c>
      <c r="D16" s="677">
        <v>36</v>
      </c>
      <c r="E16" s="550"/>
      <c r="F16" s="551"/>
      <c r="G16" s="552"/>
      <c r="H16" s="635">
        <v>1</v>
      </c>
      <c r="I16" s="636"/>
      <c r="J16" s="637"/>
      <c r="K16" s="550"/>
      <c r="L16" s="551"/>
      <c r="M16" s="552"/>
      <c r="N16" s="550">
        <v>15</v>
      </c>
      <c r="O16" s="551">
        <v>36</v>
      </c>
      <c r="P16" s="552">
        <v>36</v>
      </c>
      <c r="Q16" s="550"/>
      <c r="R16" s="551"/>
      <c r="S16" s="552"/>
      <c r="T16" s="550"/>
      <c r="U16" s="551"/>
      <c r="V16" s="552"/>
      <c r="W16" s="550"/>
      <c r="X16" s="551"/>
      <c r="Y16" s="552"/>
      <c r="Z16" s="550"/>
      <c r="AA16" s="551"/>
      <c r="AB16" s="552"/>
      <c r="AC16" s="550"/>
      <c r="AD16" s="551"/>
      <c r="AE16" s="552"/>
      <c r="AF16" s="566"/>
      <c r="AG16" s="567"/>
      <c r="AH16" s="568"/>
      <c r="AI16" s="566"/>
      <c r="AJ16" s="567"/>
      <c r="AK16" s="568"/>
      <c r="AL16" s="566"/>
      <c r="AM16" s="572"/>
      <c r="AN16" s="568"/>
      <c r="AO16" s="57"/>
      <c r="AP16" s="54"/>
      <c r="AQ16" s="54"/>
      <c r="AR16" s="54"/>
      <c r="AS16" s="54"/>
      <c r="AT16" s="55"/>
    </row>
    <row r="17" spans="1:46" s="7" customFormat="1" ht="18" customHeight="1" hidden="1">
      <c r="A17" s="351" t="s">
        <v>23</v>
      </c>
      <c r="B17" s="550"/>
      <c r="C17" s="551"/>
      <c r="D17" s="552"/>
      <c r="E17" s="573"/>
      <c r="F17" s="574"/>
      <c r="G17" s="575"/>
      <c r="H17" s="573"/>
      <c r="I17" s="574"/>
      <c r="J17" s="575"/>
      <c r="K17" s="573"/>
      <c r="L17" s="574"/>
      <c r="M17" s="575"/>
      <c r="N17" s="573"/>
      <c r="O17" s="574"/>
      <c r="P17" s="575"/>
      <c r="Q17" s="573"/>
      <c r="R17" s="574"/>
      <c r="S17" s="575"/>
      <c r="T17" s="573"/>
      <c r="U17" s="574"/>
      <c r="V17" s="575"/>
      <c r="W17" s="573"/>
      <c r="X17" s="574"/>
      <c r="Y17" s="575"/>
      <c r="Z17" s="573"/>
      <c r="AA17" s="574"/>
      <c r="AB17" s="575"/>
      <c r="AC17" s="573"/>
      <c r="AD17" s="574"/>
      <c r="AE17" s="575"/>
      <c r="AF17" s="576"/>
      <c r="AG17" s="577"/>
      <c r="AH17" s="578"/>
      <c r="AI17" s="576"/>
      <c r="AJ17" s="577"/>
      <c r="AK17" s="578"/>
      <c r="AL17" s="576"/>
      <c r="AM17" s="579"/>
      <c r="AN17" s="578"/>
      <c r="AO17" s="57"/>
      <c r="AP17" s="54"/>
      <c r="AQ17" s="54"/>
      <c r="AR17" s="54"/>
      <c r="AS17" s="54"/>
      <c r="AT17" s="55"/>
    </row>
    <row r="18" spans="1:46" s="7" customFormat="1" ht="18" customHeight="1" hidden="1" thickBot="1">
      <c r="A18" s="352" t="s">
        <v>24</v>
      </c>
      <c r="B18" s="553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62"/>
      <c r="AG18" s="562"/>
      <c r="AH18" s="562"/>
      <c r="AI18" s="562"/>
      <c r="AJ18" s="562"/>
      <c r="AK18" s="562"/>
      <c r="AL18" s="562"/>
      <c r="AM18" s="570"/>
      <c r="AN18" s="562"/>
      <c r="AO18" s="57"/>
      <c r="AP18" s="54"/>
      <c r="AQ18" s="54"/>
      <c r="AR18" s="54"/>
      <c r="AS18" s="54"/>
      <c r="AT18" s="55"/>
    </row>
    <row r="19" spans="1:46" s="151" customFormat="1" ht="18" customHeight="1" thickBot="1">
      <c r="A19" s="420" t="s">
        <v>25</v>
      </c>
      <c r="B19" s="549">
        <f>SUM(B6:B18)</f>
        <v>32</v>
      </c>
      <c r="C19" s="410">
        <f aca="true" t="shared" si="0" ref="C19:AN19">SUM(C6:C18)</f>
        <v>72</v>
      </c>
      <c r="D19" s="412">
        <f t="shared" si="0"/>
        <v>72</v>
      </c>
      <c r="E19" s="549">
        <f>SUM(E6:E18)</f>
        <v>0</v>
      </c>
      <c r="F19" s="410">
        <f>SUM(F6:F18)</f>
        <v>0</v>
      </c>
      <c r="G19" s="412">
        <f>SUM(G6:G18)</f>
        <v>0</v>
      </c>
      <c r="H19" s="549">
        <f t="shared" si="0"/>
        <v>34</v>
      </c>
      <c r="I19" s="410">
        <f t="shared" si="0"/>
        <v>72</v>
      </c>
      <c r="J19" s="412">
        <f t="shared" si="0"/>
        <v>72</v>
      </c>
      <c r="K19" s="549">
        <f t="shared" si="0"/>
        <v>0</v>
      </c>
      <c r="L19" s="410">
        <f t="shared" si="0"/>
        <v>0</v>
      </c>
      <c r="M19" s="412">
        <f t="shared" si="0"/>
        <v>0</v>
      </c>
      <c r="N19" s="549">
        <f t="shared" si="0"/>
        <v>15</v>
      </c>
      <c r="O19" s="410">
        <f t="shared" si="0"/>
        <v>36</v>
      </c>
      <c r="P19" s="412">
        <f t="shared" si="0"/>
        <v>36</v>
      </c>
      <c r="Q19" s="549">
        <f>SUM(Q6:Q18)</f>
        <v>20</v>
      </c>
      <c r="R19" s="410">
        <f>SUM(R6:R18)</f>
        <v>36</v>
      </c>
      <c r="S19" s="412">
        <f>SUM(S6:S18)</f>
        <v>36</v>
      </c>
      <c r="T19" s="549">
        <f t="shared" si="0"/>
        <v>0</v>
      </c>
      <c r="U19" s="410">
        <f t="shared" si="0"/>
        <v>0</v>
      </c>
      <c r="V19" s="412">
        <f t="shared" si="0"/>
        <v>0</v>
      </c>
      <c r="W19" s="549">
        <f aca="true" t="shared" si="1" ref="W19:AB19">SUM(W6:W18)</f>
        <v>0</v>
      </c>
      <c r="X19" s="410">
        <f t="shared" si="1"/>
        <v>0</v>
      </c>
      <c r="Y19" s="412">
        <f t="shared" si="1"/>
        <v>0</v>
      </c>
      <c r="Z19" s="549">
        <f t="shared" si="1"/>
        <v>31</v>
      </c>
      <c r="AA19" s="410">
        <f t="shared" si="1"/>
        <v>72</v>
      </c>
      <c r="AB19" s="412">
        <f t="shared" si="1"/>
        <v>72</v>
      </c>
      <c r="AC19" s="549">
        <f t="shared" si="0"/>
        <v>0</v>
      </c>
      <c r="AD19" s="410">
        <f t="shared" si="0"/>
        <v>0</v>
      </c>
      <c r="AE19" s="412">
        <f t="shared" si="0"/>
        <v>0</v>
      </c>
      <c r="AF19" s="549">
        <f t="shared" si="0"/>
        <v>0</v>
      </c>
      <c r="AG19" s="410">
        <f>SUM(AG6:AG18)</f>
        <v>0</v>
      </c>
      <c r="AH19" s="412">
        <f t="shared" si="0"/>
        <v>0</v>
      </c>
      <c r="AI19" s="549">
        <f t="shared" si="0"/>
        <v>0</v>
      </c>
      <c r="AJ19" s="410">
        <f t="shared" si="0"/>
        <v>0</v>
      </c>
      <c r="AK19" s="412">
        <f t="shared" si="0"/>
        <v>0</v>
      </c>
      <c r="AL19" s="549">
        <f t="shared" si="0"/>
        <v>0</v>
      </c>
      <c r="AM19" s="410">
        <f t="shared" si="0"/>
        <v>0</v>
      </c>
      <c r="AN19" s="412">
        <f t="shared" si="0"/>
        <v>0</v>
      </c>
      <c r="AO19" s="84"/>
      <c r="AP19" s="84"/>
      <c r="AQ19" s="84"/>
      <c r="AR19" s="84"/>
      <c r="AS19" s="84"/>
      <c r="AT19" s="84"/>
    </row>
    <row r="20" spans="1:46" s="7" customFormat="1" ht="18" customHeight="1" hidden="1">
      <c r="A20" s="505" t="s">
        <v>136</v>
      </c>
      <c r="B20" s="555"/>
      <c r="C20" s="556"/>
      <c r="D20" s="557"/>
      <c r="E20" s="555"/>
      <c r="F20" s="556"/>
      <c r="G20" s="557"/>
      <c r="H20" s="638"/>
      <c r="I20" s="556"/>
      <c r="J20" s="557"/>
      <c r="K20" s="555"/>
      <c r="L20" s="556"/>
      <c r="M20" s="557"/>
      <c r="N20" s="621"/>
      <c r="O20" s="556"/>
      <c r="P20" s="557"/>
      <c r="Q20" s="555"/>
      <c r="R20" s="556"/>
      <c r="S20" s="557"/>
      <c r="T20" s="555"/>
      <c r="U20" s="556"/>
      <c r="V20" s="557"/>
      <c r="W20" s="555"/>
      <c r="X20" s="556"/>
      <c r="Y20" s="557"/>
      <c r="Z20" s="555"/>
      <c r="AA20" s="556"/>
      <c r="AB20" s="557"/>
      <c r="AC20" s="555"/>
      <c r="AD20" s="556"/>
      <c r="AE20" s="557"/>
      <c r="AF20" s="563"/>
      <c r="AG20" s="564"/>
      <c r="AH20" s="565"/>
      <c r="AI20" s="632"/>
      <c r="AJ20" s="633"/>
      <c r="AK20" s="634"/>
      <c r="AL20" s="563"/>
      <c r="AM20" s="571"/>
      <c r="AN20" s="565"/>
      <c r="AO20" s="57"/>
      <c r="AP20" s="54"/>
      <c r="AQ20" s="54"/>
      <c r="AR20" s="54"/>
      <c r="AS20" s="54"/>
      <c r="AT20" s="55"/>
    </row>
    <row r="21" spans="1:46" s="7" customFormat="1" ht="18" customHeight="1">
      <c r="A21" s="354" t="s">
        <v>28</v>
      </c>
      <c r="B21" s="620">
        <v>11</v>
      </c>
      <c r="C21" s="624">
        <v>36</v>
      </c>
      <c r="D21" s="625">
        <v>36</v>
      </c>
      <c r="E21" s="173"/>
      <c r="F21" s="89"/>
      <c r="G21" s="300"/>
      <c r="H21" s="620">
        <v>7</v>
      </c>
      <c r="I21" s="624"/>
      <c r="J21" s="625"/>
      <c r="K21" s="173"/>
      <c r="L21" s="89"/>
      <c r="M21" s="300"/>
      <c r="N21" s="173"/>
      <c r="O21" s="89"/>
      <c r="P21" s="300"/>
      <c r="Q21" s="173"/>
      <c r="R21" s="89"/>
      <c r="S21" s="300"/>
      <c r="T21" s="173"/>
      <c r="U21" s="89"/>
      <c r="V21" s="300"/>
      <c r="W21" s="620"/>
      <c r="X21" s="624"/>
      <c r="Y21" s="625"/>
      <c r="Z21" s="173"/>
      <c r="AA21" s="89"/>
      <c r="AB21" s="300"/>
      <c r="AC21" s="173">
        <v>18</v>
      </c>
      <c r="AD21" s="89">
        <v>72</v>
      </c>
      <c r="AE21" s="300">
        <v>72</v>
      </c>
      <c r="AF21" s="160">
        <v>18</v>
      </c>
      <c r="AG21" s="95">
        <v>36</v>
      </c>
      <c r="AH21" s="158">
        <v>36</v>
      </c>
      <c r="AI21" s="160">
        <v>18</v>
      </c>
      <c r="AJ21" s="95">
        <v>36</v>
      </c>
      <c r="AK21" s="158">
        <v>36</v>
      </c>
      <c r="AL21" s="160"/>
      <c r="AM21" s="96"/>
      <c r="AN21" s="158"/>
      <c r="AO21" s="57"/>
      <c r="AP21" s="54"/>
      <c r="AQ21" s="54"/>
      <c r="AR21" s="54"/>
      <c r="AS21" s="54"/>
      <c r="AT21" s="55"/>
    </row>
    <row r="22" spans="1:46" s="7" customFormat="1" ht="18" customHeight="1" hidden="1">
      <c r="A22" s="351" t="s">
        <v>27</v>
      </c>
      <c r="B22" s="620"/>
      <c r="C22" s="624"/>
      <c r="D22" s="625"/>
      <c r="E22" s="173"/>
      <c r="F22" s="89"/>
      <c r="G22" s="300"/>
      <c r="H22" s="620"/>
      <c r="I22" s="624"/>
      <c r="J22" s="625"/>
      <c r="K22" s="173"/>
      <c r="L22" s="89"/>
      <c r="M22" s="300"/>
      <c r="N22" s="173"/>
      <c r="O22" s="89"/>
      <c r="P22" s="300"/>
      <c r="Q22" s="173"/>
      <c r="R22" s="89"/>
      <c r="S22" s="300"/>
      <c r="T22" s="173"/>
      <c r="U22" s="89"/>
      <c r="V22" s="300"/>
      <c r="W22" s="620"/>
      <c r="X22" s="624"/>
      <c r="Y22" s="625"/>
      <c r="Z22" s="173"/>
      <c r="AA22" s="89"/>
      <c r="AB22" s="300"/>
      <c r="AC22" s="173"/>
      <c r="AD22" s="89"/>
      <c r="AE22" s="300"/>
      <c r="AF22" s="160"/>
      <c r="AG22" s="95"/>
      <c r="AH22" s="158"/>
      <c r="AI22" s="160"/>
      <c r="AJ22" s="95"/>
      <c r="AK22" s="158"/>
      <c r="AL22" s="160"/>
      <c r="AM22" s="96"/>
      <c r="AN22" s="158"/>
      <c r="AO22" s="57"/>
      <c r="AP22" s="54"/>
      <c r="AQ22" s="54"/>
      <c r="AR22" s="54"/>
      <c r="AS22" s="54"/>
      <c r="AT22" s="55"/>
    </row>
    <row r="23" spans="1:46" s="7" customFormat="1" ht="18" customHeight="1" hidden="1">
      <c r="A23" s="351" t="s">
        <v>28</v>
      </c>
      <c r="B23" s="620"/>
      <c r="C23" s="624"/>
      <c r="D23" s="625"/>
      <c r="E23" s="173"/>
      <c r="F23" s="89"/>
      <c r="G23" s="300"/>
      <c r="H23" s="620"/>
      <c r="I23" s="624"/>
      <c r="J23" s="625"/>
      <c r="K23" s="173"/>
      <c r="L23" s="89"/>
      <c r="M23" s="300"/>
      <c r="N23" s="173"/>
      <c r="O23" s="89"/>
      <c r="P23" s="300"/>
      <c r="Q23" s="173"/>
      <c r="R23" s="89"/>
      <c r="S23" s="300"/>
      <c r="T23" s="173"/>
      <c r="U23" s="89"/>
      <c r="V23" s="300"/>
      <c r="W23" s="620"/>
      <c r="X23" s="624"/>
      <c r="Y23" s="625"/>
      <c r="Z23" s="173"/>
      <c r="AA23" s="89"/>
      <c r="AB23" s="300"/>
      <c r="AC23" s="173"/>
      <c r="AD23" s="89"/>
      <c r="AE23" s="300"/>
      <c r="AF23" s="160"/>
      <c r="AG23" s="95"/>
      <c r="AH23" s="158"/>
      <c r="AI23" s="160"/>
      <c r="AJ23" s="95"/>
      <c r="AK23" s="158"/>
      <c r="AL23" s="160"/>
      <c r="AM23" s="96"/>
      <c r="AN23" s="158"/>
      <c r="AO23" s="57"/>
      <c r="AP23" s="54"/>
      <c r="AQ23" s="54"/>
      <c r="AR23" s="54"/>
      <c r="AS23" s="54"/>
      <c r="AT23" s="55"/>
    </row>
    <row r="24" spans="1:46" s="7" customFormat="1" ht="18" customHeight="1">
      <c r="A24" s="351" t="s">
        <v>31</v>
      </c>
      <c r="B24" s="620">
        <v>12</v>
      </c>
      <c r="C24" s="624"/>
      <c r="D24" s="625"/>
      <c r="E24" s="173"/>
      <c r="F24" s="89"/>
      <c r="G24" s="300"/>
      <c r="H24" s="620">
        <v>5</v>
      </c>
      <c r="I24" s="624"/>
      <c r="J24" s="625"/>
      <c r="K24" s="173"/>
      <c r="L24" s="89"/>
      <c r="M24" s="300"/>
      <c r="N24" s="173"/>
      <c r="O24" s="89"/>
      <c r="P24" s="300"/>
      <c r="Q24" s="173"/>
      <c r="R24" s="89"/>
      <c r="S24" s="300"/>
      <c r="T24" s="173"/>
      <c r="U24" s="89"/>
      <c r="V24" s="300"/>
      <c r="W24" s="620">
        <v>7</v>
      </c>
      <c r="X24" s="624"/>
      <c r="Y24" s="625"/>
      <c r="Z24" s="173"/>
      <c r="AA24" s="89"/>
      <c r="AB24" s="300"/>
      <c r="AC24" s="173">
        <v>16</v>
      </c>
      <c r="AD24" s="89">
        <v>72</v>
      </c>
      <c r="AE24" s="300">
        <v>72</v>
      </c>
      <c r="AF24" s="160">
        <v>16</v>
      </c>
      <c r="AG24" s="95">
        <v>36</v>
      </c>
      <c r="AH24" s="158">
        <v>36</v>
      </c>
      <c r="AI24" s="160">
        <v>16</v>
      </c>
      <c r="AJ24" s="95">
        <v>36</v>
      </c>
      <c r="AK24" s="158">
        <v>36</v>
      </c>
      <c r="AL24" s="160"/>
      <c r="AM24" s="96"/>
      <c r="AN24" s="158"/>
      <c r="AO24" s="57"/>
      <c r="AP24" s="54"/>
      <c r="AQ24" s="54"/>
      <c r="AR24" s="54"/>
      <c r="AS24" s="54"/>
      <c r="AT24" s="55"/>
    </row>
    <row r="25" spans="1:46" s="7" customFormat="1" ht="18" customHeight="1" hidden="1">
      <c r="A25" s="351" t="s">
        <v>30</v>
      </c>
      <c r="B25" s="173"/>
      <c r="C25" s="89"/>
      <c r="D25" s="300"/>
      <c r="E25" s="173"/>
      <c r="F25" s="89"/>
      <c r="G25" s="300"/>
      <c r="H25" s="620"/>
      <c r="I25" s="624"/>
      <c r="J25" s="625"/>
      <c r="K25" s="173"/>
      <c r="L25" s="89"/>
      <c r="M25" s="300"/>
      <c r="N25" s="173"/>
      <c r="O25" s="89"/>
      <c r="P25" s="300"/>
      <c r="Q25" s="173"/>
      <c r="R25" s="89"/>
      <c r="S25" s="300"/>
      <c r="T25" s="173"/>
      <c r="U25" s="89"/>
      <c r="V25" s="300"/>
      <c r="W25" s="620"/>
      <c r="X25" s="624"/>
      <c r="Y25" s="625"/>
      <c r="Z25" s="173"/>
      <c r="AA25" s="89"/>
      <c r="AB25" s="300"/>
      <c r="AC25" s="173"/>
      <c r="AD25" s="89"/>
      <c r="AE25" s="300"/>
      <c r="AF25" s="160"/>
      <c r="AG25" s="95"/>
      <c r="AH25" s="158"/>
      <c r="AI25" s="160"/>
      <c r="AJ25" s="95"/>
      <c r="AK25" s="158"/>
      <c r="AL25" s="160"/>
      <c r="AM25" s="96"/>
      <c r="AN25" s="158"/>
      <c r="AO25" s="57"/>
      <c r="AP25" s="54"/>
      <c r="AQ25" s="54"/>
      <c r="AR25" s="54"/>
      <c r="AS25" s="54"/>
      <c r="AT25" s="55"/>
    </row>
    <row r="26" spans="1:46" s="7" customFormat="1" ht="18" customHeight="1" hidden="1">
      <c r="A26" s="351" t="s">
        <v>31</v>
      </c>
      <c r="B26" s="173"/>
      <c r="C26" s="89"/>
      <c r="D26" s="300"/>
      <c r="E26" s="173"/>
      <c r="F26" s="89"/>
      <c r="G26" s="300"/>
      <c r="H26" s="620"/>
      <c r="I26" s="624"/>
      <c r="J26" s="625"/>
      <c r="K26" s="173"/>
      <c r="L26" s="89"/>
      <c r="M26" s="300"/>
      <c r="N26" s="173"/>
      <c r="O26" s="89"/>
      <c r="P26" s="300"/>
      <c r="Q26" s="173"/>
      <c r="R26" s="89"/>
      <c r="S26" s="300"/>
      <c r="T26" s="173"/>
      <c r="U26" s="89"/>
      <c r="V26" s="300"/>
      <c r="W26" s="620"/>
      <c r="X26" s="624"/>
      <c r="Y26" s="625"/>
      <c r="Z26" s="173"/>
      <c r="AA26" s="89"/>
      <c r="AB26" s="300"/>
      <c r="AC26" s="173"/>
      <c r="AD26" s="89"/>
      <c r="AE26" s="300"/>
      <c r="AF26" s="160"/>
      <c r="AG26" s="95"/>
      <c r="AH26" s="158"/>
      <c r="AI26" s="160"/>
      <c r="AJ26" s="95"/>
      <c r="AK26" s="158"/>
      <c r="AL26" s="160"/>
      <c r="AM26" s="96"/>
      <c r="AN26" s="158"/>
      <c r="AO26" s="57"/>
      <c r="AP26" s="54"/>
      <c r="AQ26" s="54"/>
      <c r="AR26" s="54"/>
      <c r="AS26" s="54"/>
      <c r="AT26" s="55"/>
    </row>
    <row r="27" spans="1:46" s="7" customFormat="1" ht="18" customHeight="1">
      <c r="A27" s="351" t="s">
        <v>78</v>
      </c>
      <c r="B27" s="629">
        <v>9</v>
      </c>
      <c r="C27" s="630"/>
      <c r="D27" s="631"/>
      <c r="E27" s="173"/>
      <c r="F27" s="89"/>
      <c r="G27" s="300"/>
      <c r="H27" s="620">
        <v>5</v>
      </c>
      <c r="I27" s="624"/>
      <c r="J27" s="625"/>
      <c r="K27" s="173"/>
      <c r="L27" s="89"/>
      <c r="M27" s="300"/>
      <c r="N27" s="173"/>
      <c r="O27" s="89"/>
      <c r="P27" s="300"/>
      <c r="Q27" s="173"/>
      <c r="R27" s="89"/>
      <c r="S27" s="300"/>
      <c r="T27" s="173"/>
      <c r="U27" s="89"/>
      <c r="V27" s="300"/>
      <c r="W27" s="620">
        <v>5</v>
      </c>
      <c r="X27" s="624"/>
      <c r="Y27" s="625"/>
      <c r="Z27" s="173"/>
      <c r="AA27" s="89"/>
      <c r="AB27" s="300"/>
      <c r="AC27" s="173">
        <v>14</v>
      </c>
      <c r="AD27" s="89">
        <v>72</v>
      </c>
      <c r="AE27" s="300">
        <v>72</v>
      </c>
      <c r="AF27" s="160">
        <v>14</v>
      </c>
      <c r="AG27" s="95">
        <v>36</v>
      </c>
      <c r="AH27" s="158">
        <v>36</v>
      </c>
      <c r="AI27" s="160">
        <v>14</v>
      </c>
      <c r="AJ27" s="95">
        <v>36</v>
      </c>
      <c r="AK27" s="158">
        <v>36</v>
      </c>
      <c r="AL27" s="160"/>
      <c r="AM27" s="96"/>
      <c r="AN27" s="158"/>
      <c r="AO27" s="57"/>
      <c r="AP27" s="54"/>
      <c r="AQ27" s="54"/>
      <c r="AR27" s="54"/>
      <c r="AS27" s="54"/>
      <c r="AT27" s="55"/>
    </row>
    <row r="28" spans="1:46" s="7" customFormat="1" ht="18" customHeight="1" hidden="1">
      <c r="A28" s="351" t="s">
        <v>33</v>
      </c>
      <c r="B28" s="629"/>
      <c r="C28" s="630"/>
      <c r="D28" s="631"/>
      <c r="E28" s="173"/>
      <c r="F28" s="89"/>
      <c r="G28" s="300"/>
      <c r="H28" s="620"/>
      <c r="I28" s="624"/>
      <c r="J28" s="625"/>
      <c r="K28" s="173"/>
      <c r="L28" s="89"/>
      <c r="M28" s="300"/>
      <c r="N28" s="173"/>
      <c r="O28" s="89"/>
      <c r="P28" s="300"/>
      <c r="Q28" s="173"/>
      <c r="R28" s="89"/>
      <c r="S28" s="300"/>
      <c r="T28" s="173"/>
      <c r="U28" s="89"/>
      <c r="V28" s="300"/>
      <c r="W28" s="620"/>
      <c r="X28" s="624"/>
      <c r="Y28" s="625"/>
      <c r="Z28" s="173"/>
      <c r="AA28" s="89"/>
      <c r="AB28" s="300"/>
      <c r="AC28" s="173"/>
      <c r="AD28" s="89"/>
      <c r="AE28" s="300"/>
      <c r="AF28" s="160"/>
      <c r="AG28" s="95"/>
      <c r="AH28" s="158"/>
      <c r="AI28" s="160"/>
      <c r="AJ28" s="95"/>
      <c r="AK28" s="158"/>
      <c r="AL28" s="160"/>
      <c r="AM28" s="96"/>
      <c r="AN28" s="158"/>
      <c r="AO28" s="57"/>
      <c r="AP28" s="54"/>
      <c r="AQ28" s="54"/>
      <c r="AR28" s="54"/>
      <c r="AS28" s="54"/>
      <c r="AT28" s="55"/>
    </row>
    <row r="29" spans="1:46" s="7" customFormat="1" ht="18" customHeight="1" hidden="1">
      <c r="A29" s="351" t="s">
        <v>78</v>
      </c>
      <c r="B29" s="629"/>
      <c r="C29" s="630"/>
      <c r="D29" s="631"/>
      <c r="E29" s="173"/>
      <c r="F29" s="89"/>
      <c r="G29" s="300"/>
      <c r="H29" s="620"/>
      <c r="I29" s="624"/>
      <c r="J29" s="625"/>
      <c r="K29" s="173"/>
      <c r="L29" s="89"/>
      <c r="M29" s="300"/>
      <c r="N29" s="173"/>
      <c r="O29" s="89"/>
      <c r="P29" s="300"/>
      <c r="Q29" s="173"/>
      <c r="R29" s="89"/>
      <c r="S29" s="300"/>
      <c r="T29" s="173"/>
      <c r="U29" s="89"/>
      <c r="V29" s="300"/>
      <c r="W29" s="620"/>
      <c r="X29" s="624"/>
      <c r="Y29" s="625"/>
      <c r="Z29" s="173"/>
      <c r="AA29" s="89"/>
      <c r="AB29" s="300"/>
      <c r="AC29" s="173"/>
      <c r="AD29" s="89"/>
      <c r="AE29" s="300"/>
      <c r="AF29" s="160"/>
      <c r="AG29" s="95"/>
      <c r="AH29" s="158"/>
      <c r="AI29" s="160"/>
      <c r="AJ29" s="95"/>
      <c r="AK29" s="158"/>
      <c r="AL29" s="160"/>
      <c r="AM29" s="96"/>
      <c r="AN29" s="158"/>
      <c r="AO29" s="57"/>
      <c r="AP29" s="54"/>
      <c r="AQ29" s="54"/>
      <c r="AR29" s="54"/>
      <c r="AS29" s="54"/>
      <c r="AT29" s="55"/>
    </row>
    <row r="30" spans="1:46" s="7" customFormat="1" ht="18" customHeight="1" thickBot="1">
      <c r="A30" s="351" t="s">
        <v>87</v>
      </c>
      <c r="B30" s="629">
        <v>14</v>
      </c>
      <c r="C30" s="630">
        <v>34</v>
      </c>
      <c r="D30" s="631">
        <v>34</v>
      </c>
      <c r="E30" s="173"/>
      <c r="F30" s="89"/>
      <c r="G30" s="300"/>
      <c r="H30" s="620">
        <v>1</v>
      </c>
      <c r="I30" s="624">
        <v>34</v>
      </c>
      <c r="J30" s="625">
        <v>34</v>
      </c>
      <c r="K30" s="173"/>
      <c r="L30" s="89"/>
      <c r="M30" s="300"/>
      <c r="N30" s="173"/>
      <c r="O30" s="89"/>
      <c r="P30" s="300"/>
      <c r="Q30" s="173"/>
      <c r="R30" s="89"/>
      <c r="S30" s="300"/>
      <c r="T30" s="173">
        <v>7</v>
      </c>
      <c r="U30" s="89">
        <v>36</v>
      </c>
      <c r="V30" s="300">
        <v>36</v>
      </c>
      <c r="W30" s="620">
        <v>7</v>
      </c>
      <c r="X30" s="624">
        <v>136</v>
      </c>
      <c r="Y30" s="625">
        <v>136</v>
      </c>
      <c r="Z30" s="173"/>
      <c r="AA30" s="89"/>
      <c r="AB30" s="300"/>
      <c r="AC30" s="173">
        <v>15</v>
      </c>
      <c r="AD30" s="89">
        <v>68</v>
      </c>
      <c r="AE30" s="300">
        <v>68</v>
      </c>
      <c r="AF30" s="160">
        <v>15</v>
      </c>
      <c r="AG30" s="95">
        <v>34</v>
      </c>
      <c r="AH30" s="158">
        <v>34</v>
      </c>
      <c r="AI30" s="160">
        <v>15</v>
      </c>
      <c r="AJ30" s="95">
        <v>34</v>
      </c>
      <c r="AK30" s="158">
        <v>34</v>
      </c>
      <c r="AL30" s="160"/>
      <c r="AM30" s="96"/>
      <c r="AN30" s="158"/>
      <c r="AO30" s="57"/>
      <c r="AP30" s="54"/>
      <c r="AQ30" s="54"/>
      <c r="AR30" s="54"/>
      <c r="AS30" s="54"/>
      <c r="AT30" s="55"/>
    </row>
    <row r="31" spans="1:46" s="7" customFormat="1" ht="18" customHeight="1" hidden="1" thickBot="1">
      <c r="A31" s="351" t="s">
        <v>35</v>
      </c>
      <c r="B31" s="550"/>
      <c r="C31" s="551"/>
      <c r="D31" s="552"/>
      <c r="E31" s="550"/>
      <c r="F31" s="551"/>
      <c r="G31" s="552"/>
      <c r="H31" s="550"/>
      <c r="I31" s="551"/>
      <c r="J31" s="552"/>
      <c r="K31" s="550"/>
      <c r="L31" s="551"/>
      <c r="M31" s="552"/>
      <c r="N31" s="550"/>
      <c r="O31" s="551"/>
      <c r="P31" s="552"/>
      <c r="Q31" s="550"/>
      <c r="R31" s="551"/>
      <c r="S31" s="552"/>
      <c r="T31" s="550"/>
      <c r="U31" s="551"/>
      <c r="V31" s="552"/>
      <c r="W31" s="550"/>
      <c r="X31" s="551"/>
      <c r="Y31" s="552"/>
      <c r="Z31" s="550"/>
      <c r="AA31" s="551"/>
      <c r="AB31" s="552"/>
      <c r="AC31" s="550"/>
      <c r="AD31" s="551"/>
      <c r="AE31" s="552"/>
      <c r="AF31" s="566"/>
      <c r="AG31" s="567"/>
      <c r="AH31" s="568"/>
      <c r="AI31" s="566"/>
      <c r="AJ31" s="567"/>
      <c r="AK31" s="568"/>
      <c r="AL31" s="566"/>
      <c r="AM31" s="572"/>
      <c r="AN31" s="568"/>
      <c r="AO31" s="57"/>
      <c r="AP31" s="54"/>
      <c r="AQ31" s="54"/>
      <c r="AR31" s="54"/>
      <c r="AS31" s="54"/>
      <c r="AT31" s="55"/>
    </row>
    <row r="32" spans="1:46" s="7" customFormat="1" ht="18" customHeight="1" hidden="1" thickBot="1">
      <c r="A32" s="352" t="s">
        <v>87</v>
      </c>
      <c r="B32" s="573"/>
      <c r="C32" s="574"/>
      <c r="D32" s="575"/>
      <c r="E32" s="573"/>
      <c r="F32" s="574"/>
      <c r="G32" s="575"/>
      <c r="H32" s="573"/>
      <c r="I32" s="574"/>
      <c r="J32" s="575"/>
      <c r="K32" s="573"/>
      <c r="L32" s="574"/>
      <c r="M32" s="575"/>
      <c r="N32" s="573"/>
      <c r="O32" s="574"/>
      <c r="P32" s="575"/>
      <c r="Q32" s="573"/>
      <c r="R32" s="574"/>
      <c r="S32" s="575"/>
      <c r="T32" s="573"/>
      <c r="U32" s="574"/>
      <c r="V32" s="575"/>
      <c r="W32" s="573"/>
      <c r="X32" s="574"/>
      <c r="Y32" s="575"/>
      <c r="Z32" s="573"/>
      <c r="AA32" s="574"/>
      <c r="AB32" s="575"/>
      <c r="AC32" s="573"/>
      <c r="AD32" s="574"/>
      <c r="AE32" s="575"/>
      <c r="AF32" s="576"/>
      <c r="AG32" s="577"/>
      <c r="AH32" s="578"/>
      <c r="AI32" s="576"/>
      <c r="AJ32" s="577"/>
      <c r="AK32" s="578"/>
      <c r="AL32" s="576"/>
      <c r="AM32" s="579"/>
      <c r="AN32" s="578"/>
      <c r="AO32" s="57"/>
      <c r="AP32" s="54"/>
      <c r="AQ32" s="54"/>
      <c r="AR32" s="54"/>
      <c r="AS32" s="54"/>
      <c r="AT32" s="55"/>
    </row>
    <row r="33" spans="1:46" s="152" customFormat="1" ht="18" customHeight="1" thickBot="1">
      <c r="A33" s="420" t="s">
        <v>36</v>
      </c>
      <c r="B33" s="549">
        <f>SUM(B20:B32)</f>
        <v>46</v>
      </c>
      <c r="C33" s="410">
        <f aca="true" t="shared" si="2" ref="C33:AN33">SUM(C20:C32)</f>
        <v>70</v>
      </c>
      <c r="D33" s="412">
        <f t="shared" si="2"/>
        <v>70</v>
      </c>
      <c r="E33" s="549">
        <f>SUM(E20:E32)</f>
        <v>0</v>
      </c>
      <c r="F33" s="410">
        <f>SUM(F20:F32)</f>
        <v>0</v>
      </c>
      <c r="G33" s="412">
        <f>SUM(G20:G32)</f>
        <v>0</v>
      </c>
      <c r="H33" s="549">
        <f t="shared" si="2"/>
        <v>18</v>
      </c>
      <c r="I33" s="410">
        <f t="shared" si="2"/>
        <v>34</v>
      </c>
      <c r="J33" s="412">
        <f t="shared" si="2"/>
        <v>34</v>
      </c>
      <c r="K33" s="549">
        <f t="shared" si="2"/>
        <v>0</v>
      </c>
      <c r="L33" s="410">
        <f t="shared" si="2"/>
        <v>0</v>
      </c>
      <c r="M33" s="412">
        <f t="shared" si="2"/>
        <v>0</v>
      </c>
      <c r="N33" s="549">
        <f t="shared" si="2"/>
        <v>0</v>
      </c>
      <c r="O33" s="410">
        <f t="shared" si="2"/>
        <v>0</v>
      </c>
      <c r="P33" s="412">
        <f t="shared" si="2"/>
        <v>0</v>
      </c>
      <c r="Q33" s="549">
        <f>SUM(Q20:Q32)</f>
        <v>0</v>
      </c>
      <c r="R33" s="410">
        <f>SUM(R20:R32)</f>
        <v>0</v>
      </c>
      <c r="S33" s="412">
        <f>SUM(S20:S32)</f>
        <v>0</v>
      </c>
      <c r="T33" s="549">
        <f t="shared" si="2"/>
        <v>7</v>
      </c>
      <c r="U33" s="410">
        <f t="shared" si="2"/>
        <v>36</v>
      </c>
      <c r="V33" s="412">
        <f t="shared" si="2"/>
        <v>36</v>
      </c>
      <c r="W33" s="549">
        <f aca="true" t="shared" si="3" ref="W33:AB33">SUM(W20:W32)</f>
        <v>19</v>
      </c>
      <c r="X33" s="410">
        <f t="shared" si="3"/>
        <v>136</v>
      </c>
      <c r="Y33" s="412">
        <f t="shared" si="3"/>
        <v>136</v>
      </c>
      <c r="Z33" s="549">
        <f t="shared" si="3"/>
        <v>0</v>
      </c>
      <c r="AA33" s="410">
        <f t="shared" si="3"/>
        <v>0</v>
      </c>
      <c r="AB33" s="412">
        <f t="shared" si="3"/>
        <v>0</v>
      </c>
      <c r="AC33" s="549">
        <f t="shared" si="2"/>
        <v>63</v>
      </c>
      <c r="AD33" s="410">
        <f t="shared" si="2"/>
        <v>284</v>
      </c>
      <c r="AE33" s="412">
        <f t="shared" si="2"/>
        <v>284</v>
      </c>
      <c r="AF33" s="549">
        <f t="shared" si="2"/>
        <v>63</v>
      </c>
      <c r="AG33" s="410">
        <f t="shared" si="2"/>
        <v>142</v>
      </c>
      <c r="AH33" s="412">
        <f t="shared" si="2"/>
        <v>142</v>
      </c>
      <c r="AI33" s="549">
        <f t="shared" si="2"/>
        <v>63</v>
      </c>
      <c r="AJ33" s="410">
        <f t="shared" si="2"/>
        <v>142</v>
      </c>
      <c r="AK33" s="412">
        <f t="shared" si="2"/>
        <v>142</v>
      </c>
      <c r="AL33" s="549">
        <f t="shared" si="2"/>
        <v>0</v>
      </c>
      <c r="AM33" s="410">
        <f t="shared" si="2"/>
        <v>0</v>
      </c>
      <c r="AN33" s="412">
        <f t="shared" si="2"/>
        <v>0</v>
      </c>
      <c r="AO33" s="84"/>
      <c r="AP33" s="84"/>
      <c r="AQ33" s="84"/>
      <c r="AR33" s="84"/>
      <c r="AS33" s="84"/>
      <c r="AT33" s="84"/>
    </row>
    <row r="34" spans="1:46" s="153" customFormat="1" ht="18" customHeight="1" thickBot="1">
      <c r="A34" s="413" t="s">
        <v>37</v>
      </c>
      <c r="B34" s="558">
        <f>B19+B33</f>
        <v>78</v>
      </c>
      <c r="C34" s="559">
        <f aca="true" t="shared" si="4" ref="C34:AN34">C19+C33</f>
        <v>142</v>
      </c>
      <c r="D34" s="560">
        <f t="shared" si="4"/>
        <v>142</v>
      </c>
      <c r="E34" s="558">
        <f>E19+E33</f>
        <v>0</v>
      </c>
      <c r="F34" s="559">
        <f>F19+F33</f>
        <v>0</v>
      </c>
      <c r="G34" s="560">
        <f>G19+G33</f>
        <v>0</v>
      </c>
      <c r="H34" s="558">
        <f t="shared" si="4"/>
        <v>52</v>
      </c>
      <c r="I34" s="559">
        <f t="shared" si="4"/>
        <v>106</v>
      </c>
      <c r="J34" s="560">
        <f t="shared" si="4"/>
        <v>106</v>
      </c>
      <c r="K34" s="558">
        <f t="shared" si="4"/>
        <v>0</v>
      </c>
      <c r="L34" s="559">
        <f t="shared" si="4"/>
        <v>0</v>
      </c>
      <c r="M34" s="560">
        <f t="shared" si="4"/>
        <v>0</v>
      </c>
      <c r="N34" s="558">
        <f t="shared" si="4"/>
        <v>15</v>
      </c>
      <c r="O34" s="559">
        <f t="shared" si="4"/>
        <v>36</v>
      </c>
      <c r="P34" s="560">
        <f t="shared" si="4"/>
        <v>36</v>
      </c>
      <c r="Q34" s="558">
        <f>Q19+Q33</f>
        <v>20</v>
      </c>
      <c r="R34" s="559">
        <f>R19+R33</f>
        <v>36</v>
      </c>
      <c r="S34" s="560">
        <f>S19+S33</f>
        <v>36</v>
      </c>
      <c r="T34" s="558">
        <f t="shared" si="4"/>
        <v>7</v>
      </c>
      <c r="U34" s="559">
        <f t="shared" si="4"/>
        <v>36</v>
      </c>
      <c r="V34" s="560">
        <f t="shared" si="4"/>
        <v>36</v>
      </c>
      <c r="W34" s="558">
        <f aca="true" t="shared" si="5" ref="W34:AB34">W19+W33</f>
        <v>19</v>
      </c>
      <c r="X34" s="559">
        <f t="shared" si="5"/>
        <v>136</v>
      </c>
      <c r="Y34" s="560">
        <f t="shared" si="5"/>
        <v>136</v>
      </c>
      <c r="Z34" s="558">
        <f t="shared" si="5"/>
        <v>31</v>
      </c>
      <c r="AA34" s="559">
        <f t="shared" si="5"/>
        <v>72</v>
      </c>
      <c r="AB34" s="560">
        <f t="shared" si="5"/>
        <v>72</v>
      </c>
      <c r="AC34" s="558">
        <f t="shared" si="4"/>
        <v>63</v>
      </c>
      <c r="AD34" s="559">
        <f t="shared" si="4"/>
        <v>284</v>
      </c>
      <c r="AE34" s="560">
        <f t="shared" si="4"/>
        <v>284</v>
      </c>
      <c r="AF34" s="558">
        <f t="shared" si="4"/>
        <v>63</v>
      </c>
      <c r="AG34" s="559">
        <f t="shared" si="4"/>
        <v>142</v>
      </c>
      <c r="AH34" s="560">
        <f t="shared" si="4"/>
        <v>142</v>
      </c>
      <c r="AI34" s="558">
        <f t="shared" si="4"/>
        <v>63</v>
      </c>
      <c r="AJ34" s="559">
        <f t="shared" si="4"/>
        <v>142</v>
      </c>
      <c r="AK34" s="560">
        <f t="shared" si="4"/>
        <v>142</v>
      </c>
      <c r="AL34" s="558">
        <f t="shared" si="4"/>
        <v>0</v>
      </c>
      <c r="AM34" s="559">
        <f t="shared" si="4"/>
        <v>0</v>
      </c>
      <c r="AN34" s="560">
        <f t="shared" si="4"/>
        <v>0</v>
      </c>
      <c r="AO34" s="83"/>
      <c r="AP34" s="83"/>
      <c r="AQ34" s="83"/>
      <c r="AR34" s="83"/>
      <c r="AS34" s="83"/>
      <c r="AT34" s="83"/>
    </row>
    <row r="35" spans="41:46" ht="15.75">
      <c r="AO35" s="48"/>
      <c r="AP35" s="48"/>
      <c r="AQ35" s="48"/>
      <c r="AR35" s="48"/>
      <c r="AS35" s="48"/>
      <c r="AT35" s="48"/>
    </row>
    <row r="36" ht="15.75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</sheetData>
  <sheetProtection selectLockedCells="1"/>
  <mergeCells count="16">
    <mergeCell ref="A3:AK3"/>
    <mergeCell ref="AF4:AH4"/>
    <mergeCell ref="AI4:AK4"/>
    <mergeCell ref="W4:Y4"/>
    <mergeCell ref="Z4:AB4"/>
    <mergeCell ref="E4:G4"/>
    <mergeCell ref="AL4:AN4"/>
    <mergeCell ref="A1:AN1"/>
    <mergeCell ref="A2:AN2"/>
    <mergeCell ref="B4:D4"/>
    <mergeCell ref="H4:J4"/>
    <mergeCell ref="K4:M4"/>
    <mergeCell ref="N4:P4"/>
    <mergeCell ref="T4:V4"/>
    <mergeCell ref="AC4:AE4"/>
    <mergeCell ref="Q4:S4"/>
  </mergeCells>
  <printOptions horizontalCentered="1" verticalCentered="1"/>
  <pageMargins left="0.35433070866141736" right="0.2755905511811024" top="0.15748031496062992" bottom="0.31496062992125984" header="0.1968503937007874" footer="0.5118110236220472"/>
  <pageSetup horizontalDpi="600" verticalDpi="600" orientation="landscape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4"/>
  </sheetPr>
  <dimension ref="A1:V34"/>
  <sheetViews>
    <sheetView zoomScalePageLayoutView="0" workbookViewId="0" topLeftCell="C1">
      <selection activeCell="A2" sqref="A2:V2"/>
    </sheetView>
  </sheetViews>
  <sheetFormatPr defaultColWidth="0" defaultRowHeight="15.75" customHeight="1" zeroHeight="1"/>
  <cols>
    <col min="1" max="1" width="8.09765625" style="118" customWidth="1"/>
    <col min="2" max="20" width="5.19921875" style="118" customWidth="1"/>
    <col min="21" max="21" width="2.3984375" style="118" customWidth="1"/>
    <col min="22" max="22" width="9.09765625" style="118" customWidth="1"/>
    <col min="23" max="23" width="5.19921875" style="118" customWidth="1"/>
    <col min="24" max="16384" width="5.19921875" style="118" hidden="1" customWidth="1"/>
  </cols>
  <sheetData>
    <row r="1" spans="1:22" ht="15.75">
      <c r="A1" s="684" t="s">
        <v>170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</row>
    <row r="2" spans="1:22" ht="15.75">
      <c r="A2" s="684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</row>
    <row r="3" spans="1:22" ht="16.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176" customFormat="1" ht="15.75">
      <c r="A4" s="345"/>
      <c r="B4" s="682" t="s">
        <v>1</v>
      </c>
      <c r="C4" s="682"/>
      <c r="D4" s="682"/>
      <c r="E4" s="682"/>
      <c r="F4" s="682"/>
      <c r="G4" s="681" t="s">
        <v>2</v>
      </c>
      <c r="H4" s="682"/>
      <c r="I4" s="682"/>
      <c r="J4" s="682"/>
      <c r="K4" s="682"/>
      <c r="L4" s="682"/>
      <c r="M4" s="682"/>
      <c r="N4" s="682"/>
      <c r="O4" s="682"/>
      <c r="P4" s="682"/>
      <c r="Q4" s="722"/>
      <c r="R4" s="722"/>
      <c r="S4" s="722"/>
      <c r="T4" s="722"/>
      <c r="U4" s="723"/>
      <c r="V4" s="468" t="s">
        <v>38</v>
      </c>
    </row>
    <row r="5" spans="1:22" s="177" customFormat="1" ht="60.75">
      <c r="A5" s="436" t="s">
        <v>3</v>
      </c>
      <c r="B5" s="147" t="s">
        <v>39</v>
      </c>
      <c r="C5" s="138" t="s">
        <v>4</v>
      </c>
      <c r="D5" s="138" t="s">
        <v>5</v>
      </c>
      <c r="E5" s="138" t="s">
        <v>6</v>
      </c>
      <c r="F5" s="310" t="s">
        <v>7</v>
      </c>
      <c r="G5" s="298" t="s">
        <v>8</v>
      </c>
      <c r="H5" s="139" t="s">
        <v>9</v>
      </c>
      <c r="I5" s="138" t="s">
        <v>10</v>
      </c>
      <c r="J5" s="139" t="s">
        <v>9</v>
      </c>
      <c r="K5" s="138" t="s">
        <v>11</v>
      </c>
      <c r="L5" s="139" t="s">
        <v>9</v>
      </c>
      <c r="M5" s="138" t="s">
        <v>12</v>
      </c>
      <c r="N5" s="139" t="s">
        <v>9</v>
      </c>
      <c r="O5" s="138" t="s">
        <v>13</v>
      </c>
      <c r="P5" s="342" t="s">
        <v>9</v>
      </c>
      <c r="Q5" s="298" t="s">
        <v>76</v>
      </c>
      <c r="R5" s="299" t="s">
        <v>9</v>
      </c>
      <c r="S5" s="147" t="s">
        <v>77</v>
      </c>
      <c r="T5" s="310" t="s">
        <v>9</v>
      </c>
      <c r="U5" s="440"/>
      <c r="V5" s="469"/>
    </row>
    <row r="6" spans="1:22" s="182" customFormat="1" ht="18" customHeight="1">
      <c r="A6" s="349" t="s">
        <v>14</v>
      </c>
      <c r="B6" s="179">
        <f>'USPEH OPOVO'!B6+'USPEH SEFKERIN'!B6+'USPEH SAKULE'!B6+'USPEH BARANDA'!B6</f>
        <v>5</v>
      </c>
      <c r="C6" s="178">
        <f>'USPEH OPOVO'!C6+'USPEH SEFKERIN'!C6+'USPEH SAKULE'!C6+'USPEH BARANDA'!C6</f>
        <v>0</v>
      </c>
      <c r="D6" s="178">
        <f>'USPEH OPOVO'!D6+'USPEH SEFKERIN'!D6+'USPEH SAKULE'!D6+'USPEH BARANDA'!D6</f>
        <v>0</v>
      </c>
      <c r="E6" s="178">
        <f>'USPEH OPOVO'!E6+'USPEH SEFKERIN'!E6+'USPEH SAKULE'!E6+'USPEH BARANDA'!E6</f>
        <v>0</v>
      </c>
      <c r="F6" s="483">
        <f>'USPEH OPOVO'!F6+'USPEH SEFKERIN'!F6+'USPEH SAKULE'!F6+'USPEH BARANDA'!F6</f>
        <v>0</v>
      </c>
      <c r="G6" s="488">
        <f>'USPEH OPOVO'!G6+'USPEH SEFKERIN'!G6+'USPEH SAKULE'!G6+'USPEH BARANDA'!G6</f>
        <v>5</v>
      </c>
      <c r="H6" s="144">
        <f>IF(G6/B6&gt;0,G6/B6,"")</f>
        <v>1</v>
      </c>
      <c r="I6" s="178">
        <v>0</v>
      </c>
      <c r="J6" s="141">
        <f>IF(I6/B6&gt;0,I6/B6,"")</f>
      </c>
      <c r="K6" s="178">
        <f>'USPEH OPOVO'!K6+'USPEH SEFKERIN'!K6+'USPEH SAKULE'!K6+'USPEH BARANDA'!K6</f>
        <v>2</v>
      </c>
      <c r="L6" s="141">
        <f>IF(K6/B6&gt;0,K6/B6,"")</f>
        <v>0.4</v>
      </c>
      <c r="M6" s="178">
        <f>'USPEH OPOVO'!M6+'USPEH SEFKERIN'!M6+'USPEH SAKULE'!M6+'USPEH BARANDA'!M6</f>
        <v>0</v>
      </c>
      <c r="N6" s="141">
        <f>IF(M6/B6&gt;0,M6/B6,"")</f>
      </c>
      <c r="O6" s="178">
        <f>'USPEH OPOVO'!O6+'USPEH SEFKERIN'!O6+'USPEH SAKULE'!O6+'USPEH BARANDA'!O6</f>
        <v>0</v>
      </c>
      <c r="P6" s="311">
        <f>IF(O6/B6&gt;0,O6/B6,"")</f>
      </c>
      <c r="Q6" s="488">
        <f>'USPEH OPOVO'!Q6+'USPEH SEFKERIN'!Q6+'USPEH SAKULE'!Q6+'USPEH BARANDA'!Q6</f>
        <v>0</v>
      </c>
      <c r="R6" s="316">
        <f>IF(Q6/B6&gt;0,Q6/B6,"")</f>
      </c>
      <c r="S6" s="179">
        <f>'USPEH OPOVO'!S6+'USPEH SEFKERIN'!S6+'USPEH SAKULE'!S6+'USPEH BARANDA'!S6</f>
        <v>5</v>
      </c>
      <c r="T6" s="311">
        <f aca="true" t="shared" si="0" ref="T6:T34">IF(S6/B6&gt;0,S6/B6,"")</f>
        <v>1</v>
      </c>
      <c r="U6" s="496"/>
      <c r="V6" s="486">
        <f>AVERAGE('USPEH OPOVO'!V6,'USPEH SEFKERIN'!V6,'USPEH SAKULE'!V6,'USPEH BARANDA'!V6)</f>
        <v>3.94</v>
      </c>
    </row>
    <row r="7" spans="1:22" s="182" customFormat="1" ht="18" customHeight="1">
      <c r="A7" s="351" t="s">
        <v>100</v>
      </c>
      <c r="B7" s="179">
        <f>'USPEH OPOVO'!B7+'USPEH SEFKERIN'!B7+'USPEH SAKULE'!B7+'USPEH BARANDA'!B7+'USPEH OPOVO'!B8+'USPEH SEFKERIN'!B8+'USPEH SAKULE'!B8+'USPEH BARANDA'!B8+'USPEH OPOVO'!B9+'USPEH SEFKERIN'!B9+'USPEH SAKULE'!B9+'USPEH BARANDA'!B9</f>
        <v>114</v>
      </c>
      <c r="C7" s="178">
        <f>'USPEH OPOVO'!C7+'USPEH SEFKERIN'!C7+'USPEH SAKULE'!C7+'USPEH BARANDA'!C7+'USPEH OPOVO'!C8+'USPEH SEFKERIN'!C8+'USPEH SAKULE'!C8+'USPEH BARANDA'!C8+'USPEH OPOVO'!C9+'USPEH SEFKERIN'!C9+'USPEH SAKULE'!C9+'USPEH BARANDA'!C9</f>
        <v>0</v>
      </c>
      <c r="D7" s="178">
        <f>'USPEH OPOVO'!D7+'USPEH SEFKERIN'!D7+'USPEH SAKULE'!D7+'USPEH BARANDA'!D7+'USPEH OPOVO'!D8+'USPEH SEFKERIN'!D8+'USPEH SAKULE'!D8+'USPEH BARANDA'!D8+'USPEH OPOVO'!D9+'USPEH SEFKERIN'!D9+'USPEH SAKULE'!D9+'USPEH BARANDA'!D9</f>
        <v>0</v>
      </c>
      <c r="E7" s="178">
        <f>'USPEH OPOVO'!E7+'USPEH SEFKERIN'!E7+'USPEH SAKULE'!E7+'USPEH BARANDA'!E7+'USPEH OPOVO'!E8+'USPEH SEFKERIN'!E8+'USPEH SAKULE'!E8+'USPEH BARANDA'!E8+'USPEH OPOVO'!E9+'USPEH SEFKERIN'!E9+'USPEH SAKULE'!E9+'USPEH BARANDA'!E9</f>
        <v>3</v>
      </c>
      <c r="F7" s="483">
        <f>'USPEH OPOVO'!F7+'USPEH SEFKERIN'!F7+'USPEH SAKULE'!F7+'USPEH BARANDA'!F7+'USPEH OPOVO'!F8+'USPEH SEFKERIN'!F8+'USPEH SAKULE'!F8+'USPEH BARANDA'!F8+'USPEH OPOVO'!F9+'USPEH SEFKERIN'!F9+'USPEH SAKULE'!F9+'USPEH BARANDA'!F9</f>
        <v>0</v>
      </c>
      <c r="G7" s="488">
        <f>'USPEH OPOVO'!G7+'USPEH SEFKERIN'!G7+'USPEH SAKULE'!G7+'USPEH BARANDA'!G7+'USPEH OPOVO'!G8+'USPEH SEFKERIN'!G8+'USPEH SAKULE'!G8+'USPEH BARANDA'!G8+'USPEH OPOVO'!G9+'USPEH SEFKERIN'!G9+'USPEH SAKULE'!G9+'USPEH BARANDA'!G9</f>
        <v>111</v>
      </c>
      <c r="H7" s="144">
        <f aca="true" t="shared" si="1" ref="H7:H34">IF(G7/B7&gt;0,G7/B7,"")</f>
        <v>0.9736842105263158</v>
      </c>
      <c r="I7" s="178">
        <f>'USPEH OPOVO'!I7+'USPEH SEFKERIN'!I7+'USPEH SAKULE'!I7+'USPEH BARANDA'!I7+'USPEH OPOVO'!I8+'USPEH SEFKERIN'!I8+'USPEH SAKULE'!I8+'USPEH BARANDA'!I8+'USPEH OPOVO'!I9+'USPEH SEFKERIN'!I9+'USPEH SAKULE'!I9+'USPEH BARANDA'!I9</f>
        <v>0</v>
      </c>
      <c r="J7" s="141">
        <f aca="true" t="shared" si="2" ref="J7:J34">IF(I7/B7&gt;0,I7/B7,"")</f>
      </c>
      <c r="K7" s="178">
        <f>'USPEH OPOVO'!K7+'USPEH SEFKERIN'!K7+'USPEH SAKULE'!K7+'USPEH BARANDA'!K7+'USPEH OPOVO'!K8+'USPEH SEFKERIN'!K8+'USPEH SAKULE'!K8+'USPEH BARANDA'!K8+'USPEH OPOVO'!K9+'USPEH SEFKERIN'!K9+'USPEH SAKULE'!K9+'USPEH BARANDA'!K9</f>
        <v>0</v>
      </c>
      <c r="L7" s="141">
        <f aca="true" t="shared" si="3" ref="L7:L34">IF(K7/B7&gt;0,K7/B7,"")</f>
      </c>
      <c r="M7" s="178">
        <f>'USPEH OPOVO'!M7+'USPEH SEFKERIN'!M7+'USPEH SAKULE'!M7+'USPEH BARANDA'!M7+'USPEH OPOVO'!M8+'USPEH SEFKERIN'!M8+'USPEH SAKULE'!M8+'USPEH BARANDA'!M8+'USPEH OPOVO'!M9+'USPEH SEFKERIN'!M9+'USPEH SAKULE'!M9+'USPEH BARANDA'!M9</f>
        <v>0</v>
      </c>
      <c r="N7" s="141">
        <f>IF(M7/B7&gt;0,M7/B7,"")</f>
      </c>
      <c r="O7" s="178">
        <f>'USPEH OPOVO'!O7+'USPEH SEFKERIN'!O7+'USPEH SAKULE'!O7+'USPEH BARANDA'!O7+'USPEH OPOVO'!O8+'USPEH SEFKERIN'!O8+'USPEH SAKULE'!O8+'USPEH BARANDA'!O8+'USPEH OPOVO'!O9+'USPEH SEFKERIN'!O9+'USPEH SAKULE'!O9+'USPEH BARANDA'!O9</f>
        <v>0</v>
      </c>
      <c r="P7" s="311">
        <f aca="true" t="shared" si="4" ref="P7:P34">IF(O7/B7&gt;0,O7/B7,"")</f>
      </c>
      <c r="Q7" s="488">
        <f>'USPEH OPOVO'!Q7+'USPEH SEFKERIN'!Q7+'USPEH SAKULE'!Q7+'USPEH BARANDA'!Q7+'USPEH OPOVO'!Q8+'USPEH SEFKERIN'!Q8+'USPEH SAKULE'!Q8+'USPEH BARANDA'!Q8+'USPEH OPOVO'!Q9+'USPEH SEFKERIN'!Q9+'USPEH SAKULE'!Q9+'USPEH BARANDA'!Q9</f>
        <v>3</v>
      </c>
      <c r="R7" s="316">
        <f aca="true" t="shared" si="5" ref="R7:R34">IF(Q7/B7&gt;0,Q7/B7,"")</f>
        <v>0.02631578947368421</v>
      </c>
      <c r="S7" s="179">
        <f>'USPEH OPOVO'!S7+'USPEH SEFKERIN'!S7+'USPEH SAKULE'!S7+'USPEH BARANDA'!S7+'USPEH OPOVO'!S8+'USPEH SEFKERIN'!S8+'USPEH SAKULE'!S8+'USPEH BARANDA'!S8+'USPEH OPOVO'!S9+'USPEH SEFKERIN'!S9+'USPEH SAKULE'!S9+'USPEH BARANDA'!S9</f>
        <v>111</v>
      </c>
      <c r="T7" s="311">
        <f t="shared" si="0"/>
        <v>0.9736842105263158</v>
      </c>
      <c r="U7" s="496"/>
      <c r="V7" s="486" t="e">
        <f>AVERAGE('USPEH OPOVO'!V7:'USPEH OPOVO'!V9,'USPEH SEFKERIN'!V7:'USPEH SEFKERIN'!V9,'USPEH SAKULE'!V7:'USPEH SAKULE'!V9,'USPEH BARANDA'!V7:'USPEH BARANDA'!V9)</f>
        <v>#DIV/0!</v>
      </c>
    </row>
    <row r="8" spans="1:22" s="182" customFormat="1" ht="18" customHeight="1" hidden="1">
      <c r="A8" s="351" t="s">
        <v>16</v>
      </c>
      <c r="B8" s="179"/>
      <c r="C8" s="183"/>
      <c r="D8" s="183"/>
      <c r="E8" s="183"/>
      <c r="F8" s="484"/>
      <c r="G8" s="212"/>
      <c r="H8" s="144" t="e">
        <f t="shared" si="1"/>
        <v>#DIV/0!</v>
      </c>
      <c r="I8" s="183"/>
      <c r="J8" s="141" t="e">
        <f t="shared" si="2"/>
        <v>#DIV/0!</v>
      </c>
      <c r="K8" s="183"/>
      <c r="L8" s="141" t="e">
        <f t="shared" si="3"/>
        <v>#DIV/0!</v>
      </c>
      <c r="M8" s="183"/>
      <c r="N8" s="141" t="e">
        <f>IF(M8/B8&gt;0,M8/B8,"")</f>
        <v>#DIV/0!</v>
      </c>
      <c r="O8" s="183"/>
      <c r="P8" s="311" t="e">
        <f t="shared" si="4"/>
        <v>#DIV/0!</v>
      </c>
      <c r="Q8" s="212"/>
      <c r="R8" s="316" t="e">
        <f t="shared" si="5"/>
        <v>#DIV/0!</v>
      </c>
      <c r="S8" s="184"/>
      <c r="T8" s="311" t="e">
        <f t="shared" si="0"/>
        <v>#DIV/0!</v>
      </c>
      <c r="U8" s="496"/>
      <c r="V8" s="486"/>
    </row>
    <row r="9" spans="1:22" s="182" customFormat="1" ht="18" customHeight="1" hidden="1">
      <c r="A9" s="351" t="s">
        <v>85</v>
      </c>
      <c r="B9" s="179"/>
      <c r="C9" s="183"/>
      <c r="D9" s="183"/>
      <c r="E9" s="183"/>
      <c r="F9" s="484"/>
      <c r="G9" s="212"/>
      <c r="H9" s="144" t="e">
        <f t="shared" si="1"/>
        <v>#DIV/0!</v>
      </c>
      <c r="I9" s="183"/>
      <c r="J9" s="141" t="e">
        <f t="shared" si="2"/>
        <v>#DIV/0!</v>
      </c>
      <c r="K9" s="183"/>
      <c r="L9" s="141" t="e">
        <f t="shared" si="3"/>
        <v>#DIV/0!</v>
      </c>
      <c r="M9" s="183"/>
      <c r="N9" s="141" t="e">
        <f>IF(M9/B9&gt;0,M9/B9,"")</f>
        <v>#DIV/0!</v>
      </c>
      <c r="O9" s="183"/>
      <c r="P9" s="311" t="e">
        <f t="shared" si="4"/>
        <v>#DIV/0!</v>
      </c>
      <c r="Q9" s="212"/>
      <c r="R9" s="316" t="e">
        <f t="shared" si="5"/>
        <v>#DIV/0!</v>
      </c>
      <c r="S9" s="184"/>
      <c r="T9" s="311" t="e">
        <f t="shared" si="0"/>
        <v>#DIV/0!</v>
      </c>
      <c r="U9" s="496"/>
      <c r="V9" s="486"/>
    </row>
    <row r="10" spans="1:22" s="182" customFormat="1" ht="18" customHeight="1">
      <c r="A10" s="351" t="s">
        <v>101</v>
      </c>
      <c r="B10" s="179">
        <f>'USPEH OPOVO'!B10+'USPEH SEFKERIN'!B10+'USPEH SAKULE'!B10+'USPEH BARANDA'!B10+'USPEH OPOVO'!B11+'USPEH SEFKERIN'!B11+'USPEH SAKULE'!B11+'USPEH BARANDA'!B11+'USPEH OPOVO'!B12+'USPEH SEFKERIN'!B12+'USPEH SAKULE'!B12+'USPEH BARANDA'!B12</f>
        <v>93</v>
      </c>
      <c r="C10" s="178">
        <f>'USPEH OPOVO'!C10+'USPEH SEFKERIN'!C10+'USPEH SAKULE'!C10+'USPEH BARANDA'!C10+'USPEH OPOVO'!C11+'USPEH SEFKERIN'!C11+'USPEH SAKULE'!C11+'USPEH BARANDA'!C11+'USPEH OPOVO'!C12+'USPEH SEFKERIN'!C12+'USPEH SAKULE'!C12+'USPEH BARANDA'!C12</f>
        <v>0</v>
      </c>
      <c r="D10" s="178">
        <f>'USPEH OPOVO'!D10+'USPEH SEFKERIN'!D10+'USPEH SAKULE'!D10+'USPEH BARANDA'!D10+'USPEH OPOVO'!D11+'USPEH SEFKERIN'!D11+'USPEH SAKULE'!D11+'USPEH BARANDA'!D11+'USPEH OPOVO'!D12+'USPEH SEFKERIN'!D12+'USPEH SAKULE'!D12+'USPEH BARANDA'!D12</f>
        <v>0</v>
      </c>
      <c r="E10" s="178">
        <f>'USPEH OPOVO'!E10+'USPEH SEFKERIN'!E10+'USPEH SAKULE'!E10+'USPEH BARANDA'!E10+'USPEH OPOVO'!E11+'USPEH SEFKERIN'!E11+'USPEH SAKULE'!E11+'USPEH BARANDA'!E11+'USPEH OPOVO'!E12+'USPEH SEFKERIN'!E12+'USPEH SAKULE'!E12+'USPEH BARANDA'!E12</f>
        <v>1</v>
      </c>
      <c r="F10" s="483">
        <f>'USPEH OPOVO'!F10+'USPEH SEFKERIN'!F10+'USPEH SAKULE'!F10+'USPEH BARANDA'!F10+'USPEH OPOVO'!F11+'USPEH SEFKERIN'!F11+'USPEH SAKULE'!F11+'USPEH BARANDA'!F11+'USPEH OPOVO'!F12+'USPEH SEFKERIN'!F12+'USPEH SAKULE'!F12+'USPEH BARANDA'!F12</f>
        <v>0</v>
      </c>
      <c r="G10" s="488">
        <f>'USPEH OPOVO'!G10+'USPEH SEFKERIN'!G10+'USPEH SAKULE'!G10+'USPEH BARANDA'!G10+'USPEH OPOVO'!G11+'USPEH SEFKERIN'!G11+'USPEH SAKULE'!G11+'USPEH BARANDA'!G11+'USPEH OPOVO'!G12+'USPEH SEFKERIN'!G12+'USPEH SAKULE'!G12+'USPEH BARANDA'!G12</f>
        <v>89</v>
      </c>
      <c r="H10" s="144">
        <f t="shared" si="1"/>
        <v>0.956989247311828</v>
      </c>
      <c r="I10" s="178">
        <f>'USPEH OPOVO'!I10+'USPEH SEFKERIN'!I10+'USPEH SAKULE'!I10+'USPEH BARANDA'!I10+'USPEH OPOVO'!I11+'USPEH SEFKERIN'!I11+'USPEH SAKULE'!I11+'USPEH BARANDA'!I11+'USPEH OPOVO'!I12+'USPEH SEFKERIN'!I12+'USPEH SAKULE'!I12+'USPEH BARANDA'!I12</f>
        <v>38</v>
      </c>
      <c r="J10" s="141">
        <f t="shared" si="2"/>
        <v>0.40860215053763443</v>
      </c>
      <c r="K10" s="178">
        <f>'USPEH OPOVO'!K10+'USPEH SEFKERIN'!K10+'USPEH SAKULE'!K10+'USPEH BARANDA'!K10+'USPEH OPOVO'!K11+'USPEH SEFKERIN'!K11+'USPEH SAKULE'!K11+'USPEH BARANDA'!K11+'USPEH OPOVO'!K12+'USPEH SEFKERIN'!K12+'USPEH SAKULE'!K12+'USPEH BARANDA'!K12</f>
        <v>43</v>
      </c>
      <c r="L10" s="141">
        <f t="shared" si="3"/>
        <v>0.46236559139784944</v>
      </c>
      <c r="M10" s="178">
        <f>'USPEH OPOVO'!M10+'USPEH SEFKERIN'!M10+'USPEH SAKULE'!M10+'USPEH BARANDA'!M10+'USPEH OPOVO'!M11+'USPEH SEFKERIN'!M11+'USPEH SAKULE'!M11+'USPEH BARANDA'!M11+'USPEH OPOVO'!M12+'USPEH SEFKERIN'!M12+'USPEH SAKULE'!M12+'USPEH BARANDA'!M12</f>
        <v>8</v>
      </c>
      <c r="N10" s="141">
        <f>IF(M10/B10&gt;0,M10/B10,"")</f>
        <v>0.08602150537634409</v>
      </c>
      <c r="O10" s="178">
        <f>'USPEH OPOVO'!O10+'USPEH SEFKERIN'!O10+'USPEH SAKULE'!O10+'USPEH BARANDA'!O10+'USPEH OPOVO'!O11+'USPEH SEFKERIN'!O11+'USPEH SAKULE'!O11+'USPEH BARANDA'!O11+'USPEH OPOVO'!O12+'USPEH SEFKERIN'!O12+'USPEH SAKULE'!O12+'USPEH BARANDA'!O12</f>
        <v>0</v>
      </c>
      <c r="P10" s="311">
        <f t="shared" si="4"/>
      </c>
      <c r="Q10" s="488">
        <f>'USPEH OPOVO'!Q10+'USPEH SEFKERIN'!Q10+'USPEH SAKULE'!Q10+'USPEH BARANDA'!Q10+'USPEH OPOVO'!Q11+'USPEH SEFKERIN'!Q11+'USPEH SAKULE'!Q11+'USPEH BARANDA'!Q11+'USPEH OPOVO'!Q12+'USPEH SEFKERIN'!Q12+'USPEH SAKULE'!Q12+'USPEH BARANDA'!Q12</f>
        <v>4</v>
      </c>
      <c r="R10" s="316">
        <f t="shared" si="5"/>
        <v>0.043010752688172046</v>
      </c>
      <c r="S10" s="179">
        <f>'USPEH OPOVO'!S10+'USPEH SEFKERIN'!S10+'USPEH SAKULE'!S10+'USPEH BARANDA'!S10+'USPEH OPOVO'!S11+'USPEH SEFKERIN'!S11+'USPEH SAKULE'!S11+'USPEH BARANDA'!S11+'USPEH OPOVO'!S12+'USPEH SEFKERIN'!S12+'USPEH SAKULE'!S12+'USPEH BARANDA'!S12</f>
        <v>92</v>
      </c>
      <c r="T10" s="311">
        <f t="shared" si="0"/>
        <v>0.989247311827957</v>
      </c>
      <c r="U10" s="496"/>
      <c r="V10" s="486">
        <f>AVERAGE('USPEH OPOVO'!V10:'USPEH OPOVO'!V12,'USPEH SEFKERIN'!V10:'USPEH SEFKERIN'!V12,'USPEH SAKULE'!V10:'USPEH SAKULE'!V12,'USPEH BARANDA'!V10:'USPEH BARANDA'!V12)</f>
        <v>4.246</v>
      </c>
    </row>
    <row r="11" spans="1:22" s="182" customFormat="1" ht="18" customHeight="1" hidden="1">
      <c r="A11" s="351" t="s">
        <v>18</v>
      </c>
      <c r="B11" s="179"/>
      <c r="C11" s="183"/>
      <c r="D11" s="183"/>
      <c r="E11" s="183"/>
      <c r="F11" s="484"/>
      <c r="G11" s="212"/>
      <c r="H11" s="144" t="e">
        <f t="shared" si="1"/>
        <v>#DIV/0!</v>
      </c>
      <c r="I11" s="183"/>
      <c r="J11" s="141" t="e">
        <f t="shared" si="2"/>
        <v>#DIV/0!</v>
      </c>
      <c r="K11" s="183"/>
      <c r="L11" s="141" t="e">
        <f t="shared" si="3"/>
        <v>#DIV/0!</v>
      </c>
      <c r="M11" s="183"/>
      <c r="N11" s="141" t="e">
        <f aca="true" t="shared" si="6" ref="N11:N34">IF(M11/B11&gt;0,M11/B11,"")</f>
        <v>#DIV/0!</v>
      </c>
      <c r="O11" s="183"/>
      <c r="P11" s="311" t="e">
        <f t="shared" si="4"/>
        <v>#DIV/0!</v>
      </c>
      <c r="Q11" s="488"/>
      <c r="R11" s="316" t="e">
        <f t="shared" si="5"/>
        <v>#DIV/0!</v>
      </c>
      <c r="S11" s="184"/>
      <c r="T11" s="311" t="e">
        <f t="shared" si="0"/>
        <v>#DIV/0!</v>
      </c>
      <c r="U11" s="496"/>
      <c r="V11" s="486"/>
    </row>
    <row r="12" spans="1:22" s="182" customFormat="1" ht="18" customHeight="1" hidden="1">
      <c r="A12" s="351" t="s">
        <v>86</v>
      </c>
      <c r="B12" s="179"/>
      <c r="C12" s="183"/>
      <c r="D12" s="183"/>
      <c r="E12" s="183"/>
      <c r="F12" s="484"/>
      <c r="G12" s="212"/>
      <c r="H12" s="144" t="e">
        <f t="shared" si="1"/>
        <v>#DIV/0!</v>
      </c>
      <c r="I12" s="183"/>
      <c r="J12" s="141" t="e">
        <f t="shared" si="2"/>
        <v>#DIV/0!</v>
      </c>
      <c r="K12" s="183"/>
      <c r="L12" s="141" t="e">
        <f t="shared" si="3"/>
        <v>#DIV/0!</v>
      </c>
      <c r="M12" s="183"/>
      <c r="N12" s="141" t="e">
        <f t="shared" si="6"/>
        <v>#DIV/0!</v>
      </c>
      <c r="O12" s="183"/>
      <c r="P12" s="311" t="e">
        <f t="shared" si="4"/>
        <v>#DIV/0!</v>
      </c>
      <c r="Q12" s="488"/>
      <c r="R12" s="316" t="e">
        <f t="shared" si="5"/>
        <v>#DIV/0!</v>
      </c>
      <c r="S12" s="184"/>
      <c r="T12" s="311" t="e">
        <f t="shared" si="0"/>
        <v>#DIV/0!</v>
      </c>
      <c r="U12" s="496"/>
      <c r="V12" s="486"/>
    </row>
    <row r="13" spans="1:22" s="182" customFormat="1" ht="18" customHeight="1">
      <c r="A13" s="351" t="s">
        <v>102</v>
      </c>
      <c r="B13" s="179">
        <f>'USPEH OPOVO'!B13+'USPEH SEFKERIN'!B13+'USPEH SAKULE'!B13+'USPEH BARANDA'!B13+'USPEH OPOVO'!B14+'USPEH SEFKERIN'!B14+'USPEH SAKULE'!B14+'USPEH BARANDA'!B14+'USPEH OPOVO'!B15+'USPEH SEFKERIN'!B15+'USPEH SAKULE'!B15+'USPEH BARANDA'!B15</f>
        <v>126</v>
      </c>
      <c r="C13" s="178">
        <f>'USPEH OPOVO'!C13+'USPEH SEFKERIN'!C13+'USPEH SAKULE'!C13+'USPEH BARANDA'!C13+'USPEH OPOVO'!C14+'USPEH SEFKERIN'!C14+'USPEH SAKULE'!C14+'USPEH BARANDA'!C14+'USPEH OPOVO'!C15+'USPEH SEFKERIN'!C15+'USPEH SAKULE'!C15+'USPEH BARANDA'!C15</f>
        <v>0</v>
      </c>
      <c r="D13" s="178">
        <f>'USPEH OPOVO'!D13+'USPEH SEFKERIN'!D13+'USPEH SAKULE'!D13+'USPEH BARANDA'!D13+'USPEH OPOVO'!D14+'USPEH SEFKERIN'!D14+'USPEH SAKULE'!D14+'USPEH BARANDA'!D14+'USPEH OPOVO'!D15+'USPEH SEFKERIN'!D15+'USPEH SAKULE'!D15+'USPEH BARANDA'!D15</f>
        <v>0</v>
      </c>
      <c r="E13" s="178">
        <f>'USPEH OPOVO'!E13+'USPEH SEFKERIN'!E13+'USPEH SAKULE'!E13+'USPEH BARANDA'!E13+'USPEH OPOVO'!E14+'USPEH SEFKERIN'!E14+'USPEH SAKULE'!E14+'USPEH BARANDA'!E14+'USPEH OPOVO'!E15+'USPEH SEFKERIN'!E15+'USPEH SAKULE'!E15+'USPEH BARANDA'!E15</f>
        <v>3</v>
      </c>
      <c r="F13" s="483">
        <f>'USPEH OPOVO'!F13+'USPEH SEFKERIN'!F13+'USPEH SAKULE'!F13+'USPEH BARANDA'!F13+'USPEH OPOVO'!F14+'USPEH SEFKERIN'!F14+'USPEH SAKULE'!F14+'USPEH BARANDA'!F14+'USPEH OPOVO'!F15+'USPEH SEFKERIN'!F15+'USPEH SAKULE'!F15+'USPEH BARANDA'!F15</f>
        <v>0</v>
      </c>
      <c r="G13" s="488">
        <f>'USPEH OPOVO'!G13+'USPEH SEFKERIN'!G13+'USPEH SAKULE'!G13+'USPEH BARANDA'!G13+'USPEH OPOVO'!G14+'USPEH SEFKERIN'!G14+'USPEH SAKULE'!G14+'USPEH BARANDA'!G14+'USPEH OPOVO'!G15+'USPEH SEFKERIN'!G15+'USPEH SAKULE'!G15+'USPEH BARANDA'!G15</f>
        <v>116</v>
      </c>
      <c r="H13" s="144">
        <f t="shared" si="1"/>
        <v>0.9206349206349206</v>
      </c>
      <c r="I13" s="178">
        <f>'USPEH OPOVO'!I13+'USPEH SEFKERIN'!I13+'USPEH SAKULE'!I13+'USPEH BARANDA'!I13+'USPEH OPOVO'!I14+'USPEH SEFKERIN'!I14+'USPEH SAKULE'!I14+'USPEH BARANDA'!I14+'USPEH OPOVO'!I15+'USPEH SEFKERIN'!I15+'USPEH SAKULE'!I15+'USPEH BARANDA'!I15</f>
        <v>46</v>
      </c>
      <c r="J13" s="141">
        <f t="shared" si="2"/>
        <v>0.36507936507936506</v>
      </c>
      <c r="K13" s="178">
        <f>'USPEH OPOVO'!K13+'USPEH SEFKERIN'!K13+'USPEH SAKULE'!K13+'USPEH BARANDA'!K13+'USPEH OPOVO'!K14+'USPEH SEFKERIN'!K14+'USPEH SAKULE'!K14+'USPEH BARANDA'!K14+'USPEH OPOVO'!K15+'USPEH SEFKERIN'!K15+'USPEH SAKULE'!K15+'USPEH BARANDA'!K15</f>
        <v>39</v>
      </c>
      <c r="L13" s="141">
        <f t="shared" si="3"/>
        <v>0.30952380952380953</v>
      </c>
      <c r="M13" s="178">
        <f>'USPEH OPOVO'!M13+'USPEH SEFKERIN'!M13+'USPEH SAKULE'!M13+'USPEH BARANDA'!M13+'USPEH OPOVO'!M14+'USPEH SEFKERIN'!M14+'USPEH SAKULE'!M14+'USPEH BARANDA'!M14+'USPEH OPOVO'!M15+'USPEH SEFKERIN'!M15+'USPEH SAKULE'!M15+'USPEH BARANDA'!M15</f>
        <v>14</v>
      </c>
      <c r="N13" s="141">
        <f t="shared" si="6"/>
        <v>0.1111111111111111</v>
      </c>
      <c r="O13" s="178">
        <f>'USPEH OPOVO'!O13+'USPEH SEFKERIN'!O13+'USPEH SAKULE'!O13+'USPEH BARANDA'!O13+'USPEH OPOVO'!O14+'USPEH SEFKERIN'!O14+'USPEH SAKULE'!O14+'USPEH BARANDA'!O14+'USPEH OPOVO'!O15+'USPEH SEFKERIN'!O15+'USPEH SAKULE'!O15+'USPEH BARANDA'!O15</f>
        <v>3</v>
      </c>
      <c r="P13" s="311">
        <f t="shared" si="4"/>
        <v>0.023809523809523808</v>
      </c>
      <c r="Q13" s="488">
        <f>'USPEH OPOVO'!Q13+'USPEH SEFKERIN'!Q13+'USPEH SAKULE'!Q13+'USPEH BARANDA'!Q13+'USPEH OPOVO'!Q14+'USPEH SEFKERIN'!Q14+'USPEH SAKULE'!Q14+'USPEH BARANDA'!Q14+'USPEH OPOVO'!Q15+'USPEH SEFKERIN'!Q15+'USPEH SAKULE'!Q15+'USPEH BARANDA'!Q15</f>
        <v>9</v>
      </c>
      <c r="R13" s="316">
        <f t="shared" si="5"/>
        <v>0.07142857142857142</v>
      </c>
      <c r="S13" s="179">
        <f>'USPEH OPOVO'!S13+'USPEH SEFKERIN'!S13+'USPEH SAKULE'!S13+'USPEH BARANDA'!S13+'USPEH OPOVO'!S14+'USPEH SEFKERIN'!S14+'USPEH SAKULE'!S14+'USPEH BARANDA'!S14+'USPEH OPOVO'!S15+'USPEH SEFKERIN'!S15+'USPEH SAKULE'!S15+'USPEH BARANDA'!S15</f>
        <v>123</v>
      </c>
      <c r="T13" s="311">
        <f t="shared" si="0"/>
        <v>0.9761904761904762</v>
      </c>
      <c r="U13" s="496"/>
      <c r="V13" s="486">
        <f>AVERAGE('USPEH OPOVO'!V13:'USPEH OPOVO'!V15,'USPEH SEFKERIN'!V13:'USPEH SEFKERIN'!V15,'USPEH SAKULE'!V13:'USPEH SAKULE'!V15,'USPEH BARANDA'!V13:'USPEH BARANDA'!V15)</f>
        <v>4.201666666666667</v>
      </c>
    </row>
    <row r="14" spans="1:22" s="182" customFormat="1" ht="18" customHeight="1" hidden="1">
      <c r="A14" s="351" t="s">
        <v>20</v>
      </c>
      <c r="B14" s="179"/>
      <c r="C14" s="183"/>
      <c r="D14" s="183"/>
      <c r="E14" s="183"/>
      <c r="F14" s="484"/>
      <c r="G14" s="212"/>
      <c r="H14" s="144" t="e">
        <f t="shared" si="1"/>
        <v>#DIV/0!</v>
      </c>
      <c r="I14" s="183"/>
      <c r="J14" s="141" t="e">
        <f t="shared" si="2"/>
        <v>#DIV/0!</v>
      </c>
      <c r="K14" s="183"/>
      <c r="L14" s="141" t="e">
        <f t="shared" si="3"/>
        <v>#DIV/0!</v>
      </c>
      <c r="M14" s="183"/>
      <c r="N14" s="141" t="e">
        <f t="shared" si="6"/>
        <v>#DIV/0!</v>
      </c>
      <c r="O14" s="183"/>
      <c r="P14" s="311" t="e">
        <f t="shared" si="4"/>
        <v>#DIV/0!</v>
      </c>
      <c r="Q14" s="212"/>
      <c r="R14" s="316" t="e">
        <f t="shared" si="5"/>
        <v>#DIV/0!</v>
      </c>
      <c r="S14" s="184"/>
      <c r="T14" s="311" t="e">
        <f t="shared" si="0"/>
        <v>#DIV/0!</v>
      </c>
      <c r="U14" s="496"/>
      <c r="V14" s="486"/>
    </row>
    <row r="15" spans="1:22" s="182" customFormat="1" ht="18" customHeight="1" hidden="1">
      <c r="A15" s="351" t="s">
        <v>21</v>
      </c>
      <c r="B15" s="179"/>
      <c r="C15" s="183"/>
      <c r="D15" s="183"/>
      <c r="E15" s="183"/>
      <c r="F15" s="484"/>
      <c r="G15" s="212"/>
      <c r="H15" s="144" t="e">
        <f t="shared" si="1"/>
        <v>#DIV/0!</v>
      </c>
      <c r="I15" s="183"/>
      <c r="J15" s="141" t="e">
        <f t="shared" si="2"/>
        <v>#DIV/0!</v>
      </c>
      <c r="K15" s="183"/>
      <c r="L15" s="141" t="e">
        <f t="shared" si="3"/>
        <v>#DIV/0!</v>
      </c>
      <c r="M15" s="183"/>
      <c r="N15" s="141" t="e">
        <f t="shared" si="6"/>
        <v>#DIV/0!</v>
      </c>
      <c r="O15" s="183"/>
      <c r="P15" s="311" t="e">
        <f t="shared" si="4"/>
        <v>#DIV/0!</v>
      </c>
      <c r="Q15" s="212"/>
      <c r="R15" s="316" t="e">
        <f t="shared" si="5"/>
        <v>#DIV/0!</v>
      </c>
      <c r="S15" s="184"/>
      <c r="T15" s="311" t="e">
        <f t="shared" si="0"/>
        <v>#DIV/0!</v>
      </c>
      <c r="U15" s="496"/>
      <c r="V15" s="486"/>
    </row>
    <row r="16" spans="1:22" s="182" customFormat="1" ht="18" customHeight="1" thickBot="1">
      <c r="A16" s="351" t="s">
        <v>103</v>
      </c>
      <c r="B16" s="179">
        <f>'USPEH OPOVO'!B16+'USPEH SEFKERIN'!B16+'USPEH SAKULE'!B16+'USPEH BARANDA'!B16+'USPEH OPOVO'!B17+'USPEH SEFKERIN'!B17+'USPEH SAKULE'!B17+'USPEH BARANDA'!B17+'USPEH OPOVO'!B18+'USPEH SEFKERIN'!B18+'USPEH SAKULE'!B18+'USPEH BARANDA'!B18</f>
        <v>102</v>
      </c>
      <c r="C16" s="178">
        <f>'USPEH OPOVO'!C16+'USPEH SEFKERIN'!C16+'USPEH SAKULE'!C16+'USPEH BARANDA'!C16+'USPEH OPOVO'!C17+'USPEH SEFKERIN'!C17+'USPEH SAKULE'!C17+'USPEH BARANDA'!C17+'USPEH OPOVO'!C18+'USPEH SEFKERIN'!C18+'USPEH SAKULE'!C18+'USPEH BARANDA'!C18</f>
        <v>0</v>
      </c>
      <c r="D16" s="178">
        <f>'USPEH OPOVO'!D16+'USPEH SEFKERIN'!D16+'USPEH SAKULE'!D16+'USPEH BARANDA'!D16+'USPEH OPOVO'!D17+'USPEH SEFKERIN'!D17+'USPEH SAKULE'!D17+'USPEH BARANDA'!D17+'USPEH OPOVO'!D18+'USPEH SEFKERIN'!D18+'USPEH SAKULE'!D18+'USPEH BARANDA'!D18</f>
        <v>0</v>
      </c>
      <c r="E16" s="178">
        <f>'USPEH OPOVO'!E16+'USPEH SEFKERIN'!E16+'USPEH SAKULE'!E16+'USPEH BARANDA'!E16+'USPEH OPOVO'!E17+'USPEH SEFKERIN'!E17+'USPEH SAKULE'!E17+'USPEH BARANDA'!E17+'USPEH OPOVO'!E18+'USPEH SEFKERIN'!E18+'USPEH SAKULE'!E18+'USPEH BARANDA'!E18</f>
        <v>0</v>
      </c>
      <c r="F16" s="483">
        <f>'USPEH OPOVO'!F16+'USPEH SEFKERIN'!F16+'USPEH SAKULE'!F16+'USPEH BARANDA'!F16+'USPEH OPOVO'!F17+'USPEH SEFKERIN'!F17+'USPEH SAKULE'!F17+'USPEH BARANDA'!F17+'USPEH OPOVO'!F18+'USPEH SEFKERIN'!F18+'USPEH SAKULE'!F18+'USPEH BARANDA'!F18</f>
        <v>0</v>
      </c>
      <c r="G16" s="488">
        <f>'USPEH OPOVO'!G16+'USPEH SEFKERIN'!G16+'USPEH SAKULE'!G16+'USPEH BARANDA'!G16+'USPEH OPOVO'!G17+'USPEH SEFKERIN'!G17+'USPEH SAKULE'!G17+'USPEH BARANDA'!G17+'USPEH OPOVO'!G18+'USPEH SEFKERIN'!G18+'USPEH SAKULE'!G18+'USPEH BARANDA'!G18</f>
        <v>102</v>
      </c>
      <c r="H16" s="144">
        <f t="shared" si="1"/>
        <v>1</v>
      </c>
      <c r="I16" s="178">
        <f>'USPEH OPOVO'!I16+'USPEH SEFKERIN'!I16+'USPEH SAKULE'!I16+'USPEH BARANDA'!I16+'USPEH OPOVO'!I17+'USPEH SEFKERIN'!I17+'USPEH SAKULE'!I17+'USPEH BARANDA'!I17+'USPEH OPOVO'!I18+'USPEH SEFKERIN'!I18+'USPEH SAKULE'!I18+'USPEH BARANDA'!I18</f>
        <v>40</v>
      </c>
      <c r="J16" s="141">
        <f t="shared" si="2"/>
        <v>0.39215686274509803</v>
      </c>
      <c r="K16" s="178">
        <f>'USPEH OPOVO'!K16+'USPEH SEFKERIN'!K16+'USPEH SAKULE'!K16+'USPEH BARANDA'!K16+'USPEH OPOVO'!K17+'USPEH SEFKERIN'!K17+'USPEH SAKULE'!K17+'USPEH BARANDA'!K17+'USPEH OPOVO'!K18+'USPEH SEFKERIN'!K18+'USPEH SAKULE'!K18+'USPEH BARANDA'!K18</f>
        <v>35</v>
      </c>
      <c r="L16" s="141">
        <f t="shared" si="3"/>
        <v>0.3431372549019608</v>
      </c>
      <c r="M16" s="178">
        <f>'USPEH OPOVO'!M16+'USPEH SEFKERIN'!M16+'USPEH SAKULE'!M16+'USPEH BARANDA'!M16+'USPEH OPOVO'!M17+'USPEH SEFKERIN'!M17+'USPEH SAKULE'!M17+'USPEH BARANDA'!M17+'USPEH OPOVO'!M18+'USPEH SEFKERIN'!M18+'USPEH SAKULE'!M18+'USPEH BARANDA'!M18</f>
        <v>24</v>
      </c>
      <c r="N16" s="141">
        <f t="shared" si="6"/>
        <v>0.23529411764705882</v>
      </c>
      <c r="O16" s="178">
        <f>'USPEH OPOVO'!O16+'USPEH SEFKERIN'!O16+'USPEH SAKULE'!O16+'USPEH BARANDA'!O16+'USPEH OPOVO'!O17+'USPEH SEFKERIN'!O17+'USPEH SAKULE'!O17+'USPEH BARANDA'!O17+'USPEH OPOVO'!O18+'USPEH SEFKERIN'!O18+'USPEH SAKULE'!O18+'USPEH BARANDA'!O18</f>
        <v>3</v>
      </c>
      <c r="P16" s="311">
        <f t="shared" si="4"/>
        <v>0.029411764705882353</v>
      </c>
      <c r="Q16" s="488">
        <f>'USPEH OPOVO'!Q16+'USPEH SEFKERIN'!Q16+'USPEH SAKULE'!Q16+'USPEH BARANDA'!Q16+'USPEH OPOVO'!Q17+'USPEH SEFKERIN'!Q17+'USPEH SAKULE'!Q17+'USPEH BARANDA'!Q17+'USPEH OPOVO'!Q18+'USPEH SEFKERIN'!Q18+'USPEH SAKULE'!Q18+'USPEH BARANDA'!Q18</f>
        <v>0</v>
      </c>
      <c r="R16" s="316">
        <f t="shared" si="5"/>
      </c>
      <c r="S16" s="179">
        <f>'USPEH OPOVO'!S16+'USPEH SEFKERIN'!S16+'USPEH SAKULE'!S16+'USPEH BARANDA'!S16+'USPEH OPOVO'!S17+'USPEH SEFKERIN'!S17+'USPEH SAKULE'!S17+'USPEH BARANDA'!S17+'USPEH OPOVO'!S18+'USPEH SEFKERIN'!S18+'USPEH SAKULE'!S18+'USPEH BARANDA'!S18</f>
        <v>102</v>
      </c>
      <c r="T16" s="311">
        <f t="shared" si="0"/>
        <v>1</v>
      </c>
      <c r="U16" s="496"/>
      <c r="V16" s="486">
        <f>AVERAGE('USPEH OPOVO'!V16:'USPEH OPOVO'!V18,'USPEH SEFKERIN'!V16:'USPEH SEFKERIN'!V18,'USPEH SAKULE'!V16:'USPEH SAKULE'!V18,'USPEH BARANDA'!V16:'USPEH BARANDA'!V18)</f>
        <v>4.119999999999999</v>
      </c>
    </row>
    <row r="17" spans="1:22" s="182" customFormat="1" ht="18" customHeight="1" hidden="1">
      <c r="A17" s="351" t="s">
        <v>23</v>
      </c>
      <c r="B17" s="179"/>
      <c r="C17" s="183"/>
      <c r="D17" s="183"/>
      <c r="E17" s="183"/>
      <c r="F17" s="484"/>
      <c r="G17" s="212"/>
      <c r="H17" s="144" t="e">
        <f t="shared" si="1"/>
        <v>#DIV/0!</v>
      </c>
      <c r="I17" s="183"/>
      <c r="J17" s="141" t="e">
        <f t="shared" si="2"/>
        <v>#DIV/0!</v>
      </c>
      <c r="K17" s="183"/>
      <c r="L17" s="141" t="e">
        <f t="shared" si="3"/>
        <v>#DIV/0!</v>
      </c>
      <c r="M17" s="183"/>
      <c r="N17" s="141" t="e">
        <f t="shared" si="6"/>
        <v>#DIV/0!</v>
      </c>
      <c r="O17" s="183"/>
      <c r="P17" s="311" t="e">
        <f t="shared" si="4"/>
        <v>#DIV/0!</v>
      </c>
      <c r="Q17" s="212"/>
      <c r="R17" s="316" t="e">
        <f t="shared" si="5"/>
        <v>#DIV/0!</v>
      </c>
      <c r="S17" s="184"/>
      <c r="T17" s="311" t="e">
        <f t="shared" si="0"/>
        <v>#DIV/0!</v>
      </c>
      <c r="U17" s="496"/>
      <c r="V17" s="486"/>
    </row>
    <row r="18" spans="1:22" s="182" customFormat="1" ht="18" customHeight="1" hidden="1" thickBot="1">
      <c r="A18" s="352" t="s">
        <v>24</v>
      </c>
      <c r="B18" s="489"/>
      <c r="C18" s="185"/>
      <c r="D18" s="185"/>
      <c r="E18" s="185"/>
      <c r="F18" s="485"/>
      <c r="G18" s="213"/>
      <c r="H18" s="145" t="e">
        <f t="shared" si="1"/>
        <v>#DIV/0!</v>
      </c>
      <c r="I18" s="185"/>
      <c r="J18" s="142" t="e">
        <f t="shared" si="2"/>
        <v>#DIV/0!</v>
      </c>
      <c r="K18" s="185"/>
      <c r="L18" s="142" t="e">
        <f t="shared" si="3"/>
        <v>#DIV/0!</v>
      </c>
      <c r="M18" s="185"/>
      <c r="N18" s="142" t="e">
        <f t="shared" si="6"/>
        <v>#DIV/0!</v>
      </c>
      <c r="O18" s="185"/>
      <c r="P18" s="312" t="e">
        <f t="shared" si="4"/>
        <v>#DIV/0!</v>
      </c>
      <c r="Q18" s="213"/>
      <c r="R18" s="317" t="e">
        <f t="shared" si="5"/>
        <v>#DIV/0!</v>
      </c>
      <c r="S18" s="221"/>
      <c r="T18" s="312" t="e">
        <f t="shared" si="0"/>
        <v>#DIV/0!</v>
      </c>
      <c r="U18" s="497"/>
      <c r="V18" s="487"/>
    </row>
    <row r="19" spans="1:22" s="188" customFormat="1" ht="18" customHeight="1" thickBot="1">
      <c r="A19" s="365" t="s">
        <v>25</v>
      </c>
      <c r="B19" s="306">
        <f aca="true" t="shared" si="7" ref="B19:G19">SUM(B6:B18)</f>
        <v>440</v>
      </c>
      <c r="C19" s="304">
        <f t="shared" si="7"/>
        <v>0</v>
      </c>
      <c r="D19" s="304">
        <f t="shared" si="7"/>
        <v>0</v>
      </c>
      <c r="E19" s="304">
        <f t="shared" si="7"/>
        <v>7</v>
      </c>
      <c r="F19" s="309">
        <f t="shared" si="7"/>
        <v>0</v>
      </c>
      <c r="G19" s="303">
        <f t="shared" si="7"/>
        <v>423</v>
      </c>
      <c r="H19" s="307">
        <f t="shared" si="1"/>
        <v>0.9613636363636363</v>
      </c>
      <c r="I19" s="304">
        <f>SUM(I6:I18)</f>
        <v>124</v>
      </c>
      <c r="J19" s="308">
        <f t="shared" si="2"/>
        <v>0.2818181818181818</v>
      </c>
      <c r="K19" s="304">
        <f aca="true" t="shared" si="8" ref="K19:S19">SUM(K6:K18)</f>
        <v>119</v>
      </c>
      <c r="L19" s="308">
        <f t="shared" si="3"/>
        <v>0.27045454545454545</v>
      </c>
      <c r="M19" s="304">
        <f t="shared" si="8"/>
        <v>46</v>
      </c>
      <c r="N19" s="308">
        <f t="shared" si="6"/>
        <v>0.10454545454545454</v>
      </c>
      <c r="O19" s="304">
        <f t="shared" si="8"/>
        <v>6</v>
      </c>
      <c r="P19" s="343">
        <f t="shared" si="4"/>
        <v>0.013636363636363636</v>
      </c>
      <c r="Q19" s="303">
        <f t="shared" si="8"/>
        <v>16</v>
      </c>
      <c r="R19" s="318">
        <f t="shared" si="5"/>
        <v>0.03636363636363636</v>
      </c>
      <c r="S19" s="306">
        <f t="shared" si="8"/>
        <v>433</v>
      </c>
      <c r="T19" s="313">
        <f t="shared" si="0"/>
        <v>0.9840909090909091</v>
      </c>
      <c r="U19" s="356"/>
      <c r="V19" s="495">
        <f>AVERAGE('USPEH OPOVO'!V6:'USPEH OPOVO'!V18,'USPEH SEFKERIN'!V6:'USPEH SEFKERIN'!V18,'USPEH SAKULE'!V6:'USPEH SAKULE'!V18,'USPEH BARANDA'!V6:'USPEH BARANDA'!V18)</f>
        <v>4.175294117647059</v>
      </c>
    </row>
    <row r="20" spans="1:22" s="182" customFormat="1" ht="18" customHeight="1" hidden="1">
      <c r="A20" s="354" t="s">
        <v>149</v>
      </c>
      <c r="B20" s="490">
        <f>'USPEH OPOVO'!B20+'USPEH SEFKERIN'!B20+'USPEH SAKULE'!B20+'USPEH BARANDA'!B20</f>
        <v>0</v>
      </c>
      <c r="C20" s="491">
        <f>'USPEH OPOVO'!C20+'USPEH SEFKERIN'!C20+'USPEH SAKULE'!C20+'USPEH BARANDA'!C20</f>
        <v>0</v>
      </c>
      <c r="D20" s="491">
        <f>'USPEH OPOVO'!D20+'USPEH SEFKERIN'!D20+'USPEH SAKULE'!D20+'USPEH BARANDA'!D20</f>
        <v>0</v>
      </c>
      <c r="E20" s="491">
        <f>'USPEH OPOVO'!E20+'USPEH SEFKERIN'!E20+'USPEH SAKULE'!E20+'USPEH BARANDA'!E20</f>
        <v>0</v>
      </c>
      <c r="F20" s="492">
        <f>'USPEH OPOVO'!F20+'USPEH SEFKERIN'!F20+'USPEH SAKULE'!F20+'USPEH BARANDA'!F20</f>
        <v>0</v>
      </c>
      <c r="G20" s="493">
        <f>'USPEH OPOVO'!G20+'USPEH SEFKERIN'!G20+'USPEH SAKULE'!G20+'USPEH BARANDA'!G20</f>
        <v>0</v>
      </c>
      <c r="H20" s="146" t="e">
        <f t="shared" si="1"/>
        <v>#DIV/0!</v>
      </c>
      <c r="I20" s="491">
        <f>'USPEH OPOVO'!I20+'USPEH SEFKERIN'!I20+'USPEH SAKULE'!I20+'USPEH BARANDA'!I20</f>
        <v>0</v>
      </c>
      <c r="J20" s="143" t="e">
        <f t="shared" si="2"/>
        <v>#DIV/0!</v>
      </c>
      <c r="K20" s="491">
        <f>'USPEH OPOVO'!K20+'USPEH SEFKERIN'!K20+'USPEH SAKULE'!K20+'USPEH BARANDA'!K20</f>
        <v>0</v>
      </c>
      <c r="L20" s="143" t="e">
        <f t="shared" si="3"/>
        <v>#DIV/0!</v>
      </c>
      <c r="M20" s="491">
        <f>'USPEH OPOVO'!M20+'USPEH SEFKERIN'!M20+'USPEH SAKULE'!M20+'USPEH BARANDA'!M20</f>
        <v>0</v>
      </c>
      <c r="N20" s="143" t="e">
        <f t="shared" si="6"/>
        <v>#DIV/0!</v>
      </c>
      <c r="O20" s="491">
        <f>'USPEH OPOVO'!O20+'USPEH SEFKERIN'!O20+'USPEH SAKULE'!O20+'USPEH BARANDA'!O20</f>
        <v>0</v>
      </c>
      <c r="P20" s="314" t="e">
        <f t="shared" si="4"/>
        <v>#DIV/0!</v>
      </c>
      <c r="Q20" s="493">
        <f>'USPEH OPOVO'!Q20+'USPEH SEFKERIN'!Q20+'USPEH SAKULE'!Q20+'USPEH BARANDA'!Q20</f>
        <v>0</v>
      </c>
      <c r="R20" s="319" t="e">
        <f t="shared" si="5"/>
        <v>#DIV/0!</v>
      </c>
      <c r="S20" s="490">
        <f>'USPEH OPOVO'!S20+'USPEH SEFKERIN'!S20+'USPEH SAKULE'!S20+'USPEH BARANDA'!S20</f>
        <v>0</v>
      </c>
      <c r="T20" s="314" t="e">
        <f t="shared" si="0"/>
        <v>#DIV/0!</v>
      </c>
      <c r="U20" s="498"/>
      <c r="V20" s="494" t="e">
        <f>AVERAGE('USPEH OPOVO'!V20,'USPEH SEFKERIN'!V20,'USPEH SAKULE'!V20,'USPEH BARANDA'!V20)</f>
        <v>#DIV/0!</v>
      </c>
    </row>
    <row r="21" spans="1:22" s="182" customFormat="1" ht="18" customHeight="1">
      <c r="A21" s="354" t="s">
        <v>104</v>
      </c>
      <c r="B21" s="179">
        <f>'USPEH OPOVO'!B21+'USPEH SEFKERIN'!B21+'USPEH SAKULE'!B21+'USPEH BARANDA'!B21+'USPEH OPOVO'!B22+'USPEH SEFKERIN'!B22+'USPEH SAKULE'!B22+'USPEH BARANDA'!B22+'USPEH OPOVO'!B23+'USPEH SEFKERIN'!B23+'USPEH SAKULE'!B23+'USPEH BARANDA'!B23</f>
        <v>121</v>
      </c>
      <c r="C21" s="178">
        <f>'USPEH OPOVO'!C21+'USPEH SEFKERIN'!C21+'USPEH SAKULE'!C21+'USPEH BARANDA'!C21+'USPEH OPOVO'!C22+'USPEH SEFKERIN'!C22+'USPEH SAKULE'!C22+'USPEH BARANDA'!C22+'USPEH OPOVO'!C23+'USPEH SEFKERIN'!C23+'USPEH SAKULE'!C23+'USPEH BARANDA'!C23</f>
        <v>0</v>
      </c>
      <c r="D21" s="178">
        <f>'USPEH OPOVO'!D21+'USPEH SEFKERIN'!D21+'USPEH SAKULE'!D21+'USPEH BARANDA'!D21+'USPEH OPOVO'!D22+'USPEH SEFKERIN'!D22+'USPEH SAKULE'!D22+'USPEH BARANDA'!D22+'USPEH OPOVO'!D23+'USPEH SEFKERIN'!D23+'USPEH SAKULE'!D23+'USPEH BARANDA'!D23</f>
        <v>0</v>
      </c>
      <c r="E21" s="178">
        <f>'USPEH OPOVO'!E21+'USPEH SEFKERIN'!E21+'USPEH SAKULE'!E21+'USPEH BARANDA'!E21+'USPEH OPOVO'!E22+'USPEH SEFKERIN'!E22+'USPEH SAKULE'!E22+'USPEH BARANDA'!E22+'USPEH OPOVO'!E23+'USPEH SEFKERIN'!E23+'USPEH SAKULE'!E23+'USPEH BARANDA'!E23</f>
        <v>1</v>
      </c>
      <c r="F21" s="483">
        <f>'USPEH OPOVO'!F21+'USPEH SEFKERIN'!F21+'USPEH SAKULE'!F21+'USPEH BARANDA'!F21+'USPEH OPOVO'!F22+'USPEH SEFKERIN'!F22+'USPEH SAKULE'!F22+'USPEH BARANDA'!F22+'USPEH OPOVO'!F23+'USPEH SEFKERIN'!F23+'USPEH SAKULE'!F23+'USPEH BARANDA'!F23</f>
        <v>0</v>
      </c>
      <c r="G21" s="488">
        <f>'USPEH OPOVO'!G21+'USPEH SEFKERIN'!G21+'USPEH SAKULE'!G21+'USPEH BARANDA'!G21+'USPEH OPOVO'!G22+'USPEH SEFKERIN'!G22+'USPEH SAKULE'!G22+'USPEH BARANDA'!G22+'USPEH OPOVO'!G23+'USPEH SEFKERIN'!G23+'USPEH SAKULE'!G23+'USPEH BARANDA'!G23</f>
        <v>119</v>
      </c>
      <c r="H21" s="146">
        <f t="shared" si="1"/>
        <v>0.9834710743801653</v>
      </c>
      <c r="I21" s="178">
        <f>'USPEH OPOVO'!I21+'USPEH SEFKERIN'!I21+'USPEH SAKULE'!I21+'USPEH BARANDA'!I21+'USPEH OPOVO'!I22+'USPEH SEFKERIN'!I22+'USPEH SAKULE'!I22+'USPEH BARANDA'!I22+'USPEH OPOVO'!I23+'USPEH SEFKERIN'!I23+'USPEH SAKULE'!I23+'USPEH BARANDA'!I23</f>
        <v>46</v>
      </c>
      <c r="J21" s="143">
        <f t="shared" si="2"/>
        <v>0.38016528925619836</v>
      </c>
      <c r="K21" s="178">
        <f>'USPEH OPOVO'!K21+'USPEH SEFKERIN'!K21+'USPEH SAKULE'!K21+'USPEH BARANDA'!K21+'USPEH OPOVO'!K22+'USPEH SEFKERIN'!K22+'USPEH SAKULE'!K22+'USPEH BARANDA'!K22+'USPEH OPOVO'!K23+'USPEH SEFKERIN'!K23+'USPEH SAKULE'!K23+'USPEH BARANDA'!K23</f>
        <v>38</v>
      </c>
      <c r="L21" s="143">
        <f t="shared" si="3"/>
        <v>0.3140495867768595</v>
      </c>
      <c r="M21" s="178">
        <f>'USPEH OPOVO'!M21+'USPEH SEFKERIN'!M21+'USPEH SAKULE'!M21+'USPEH BARANDA'!M21+'USPEH OPOVO'!M22+'USPEH SEFKERIN'!M22+'USPEH SAKULE'!M22+'USPEH BARANDA'!M22+'USPEH OPOVO'!M23+'USPEH SEFKERIN'!M23+'USPEH SAKULE'!M23+'USPEH BARANDA'!M23</f>
        <v>32</v>
      </c>
      <c r="N21" s="143">
        <f t="shared" si="6"/>
        <v>0.2644628099173554</v>
      </c>
      <c r="O21" s="178">
        <f>'USPEH OPOVO'!O21+'USPEH SEFKERIN'!O21+'USPEH SAKULE'!O21+'USPEH BARANDA'!O21+'USPEH OPOVO'!O22+'USPEH SEFKERIN'!O22+'USPEH SAKULE'!O22+'USPEH BARANDA'!O22+'USPEH OPOVO'!O23+'USPEH SEFKERIN'!O23+'USPEH SAKULE'!O23+'USPEH BARANDA'!O23</f>
        <v>3</v>
      </c>
      <c r="P21" s="314">
        <f t="shared" si="4"/>
        <v>0.024793388429752067</v>
      </c>
      <c r="Q21" s="488">
        <f>'USPEH OPOVO'!Q21+'USPEH SEFKERIN'!Q21+'USPEH SAKULE'!Q21+'USPEH BARANDA'!Q21+'USPEH OPOVO'!Q22+'USPEH SEFKERIN'!Q22+'USPEH SAKULE'!Q22+'USPEH BARANDA'!Q22+'USPEH OPOVO'!Q23+'USPEH SEFKERIN'!Q23+'USPEH SAKULE'!Q23+'USPEH BARANDA'!Q23</f>
        <v>0</v>
      </c>
      <c r="R21" s="319">
        <f t="shared" si="5"/>
      </c>
      <c r="S21" s="179">
        <f>'USPEH OPOVO'!S21+'USPEH SEFKERIN'!S21+'USPEH SAKULE'!S21+'USPEH BARANDA'!S21+'USPEH OPOVO'!S22+'USPEH SEFKERIN'!S22+'USPEH SAKULE'!S22+'USPEH BARANDA'!S22+'USPEH OPOVO'!S23+'USPEH SEFKERIN'!S23+'USPEH SAKULE'!S23+'USPEH BARANDA'!S23</f>
        <v>118</v>
      </c>
      <c r="T21" s="314">
        <f t="shared" si="0"/>
        <v>0.9752066115702479</v>
      </c>
      <c r="U21" s="498"/>
      <c r="V21" s="486">
        <f>AVERAGE('USPEH OPOVO'!V21:'USPEH OPOVO'!V23,'USPEH SEFKERIN'!V21:'USPEH SEFKERIN'!V23,'USPEH SAKULE'!V21:'USPEH SAKULE'!V23,'USPEH BARANDA'!V21:'USPEH BARANDA'!V23)</f>
        <v>3.9683333333333333</v>
      </c>
    </row>
    <row r="22" spans="1:22" s="182" customFormat="1" ht="18" customHeight="1" hidden="1">
      <c r="A22" s="351" t="s">
        <v>27</v>
      </c>
      <c r="B22" s="184"/>
      <c r="C22" s="183"/>
      <c r="D22" s="183"/>
      <c r="E22" s="183"/>
      <c r="F22" s="484"/>
      <c r="G22" s="212"/>
      <c r="H22" s="144" t="e">
        <f t="shared" si="1"/>
        <v>#DIV/0!</v>
      </c>
      <c r="I22" s="183"/>
      <c r="J22" s="141" t="e">
        <f t="shared" si="2"/>
        <v>#DIV/0!</v>
      </c>
      <c r="K22" s="183"/>
      <c r="L22" s="141" t="e">
        <f t="shared" si="3"/>
        <v>#DIV/0!</v>
      </c>
      <c r="M22" s="183"/>
      <c r="N22" s="141" t="e">
        <f t="shared" si="6"/>
        <v>#DIV/0!</v>
      </c>
      <c r="O22" s="183"/>
      <c r="P22" s="311" t="e">
        <f t="shared" si="4"/>
        <v>#DIV/0!</v>
      </c>
      <c r="Q22" s="212"/>
      <c r="R22" s="316" t="e">
        <f t="shared" si="5"/>
        <v>#DIV/0!</v>
      </c>
      <c r="S22" s="184"/>
      <c r="T22" s="311" t="e">
        <f t="shared" si="0"/>
        <v>#DIV/0!</v>
      </c>
      <c r="U22" s="496"/>
      <c r="V22" s="486"/>
    </row>
    <row r="23" spans="1:22" s="182" customFormat="1" ht="18" customHeight="1" hidden="1">
      <c r="A23" s="351" t="s">
        <v>28</v>
      </c>
      <c r="B23" s="184"/>
      <c r="C23" s="183"/>
      <c r="D23" s="183"/>
      <c r="E23" s="183"/>
      <c r="F23" s="484"/>
      <c r="G23" s="212"/>
      <c r="H23" s="144" t="e">
        <f t="shared" si="1"/>
        <v>#DIV/0!</v>
      </c>
      <c r="I23" s="183"/>
      <c r="J23" s="141" t="e">
        <f t="shared" si="2"/>
        <v>#DIV/0!</v>
      </c>
      <c r="K23" s="183"/>
      <c r="L23" s="141" t="e">
        <f t="shared" si="3"/>
        <v>#DIV/0!</v>
      </c>
      <c r="M23" s="183"/>
      <c r="N23" s="141" t="e">
        <f t="shared" si="6"/>
        <v>#DIV/0!</v>
      </c>
      <c r="O23" s="183"/>
      <c r="P23" s="311" t="e">
        <f t="shared" si="4"/>
        <v>#DIV/0!</v>
      </c>
      <c r="Q23" s="212"/>
      <c r="R23" s="316" t="e">
        <f t="shared" si="5"/>
        <v>#DIV/0!</v>
      </c>
      <c r="S23" s="184"/>
      <c r="T23" s="311" t="e">
        <f t="shared" si="0"/>
        <v>#DIV/0!</v>
      </c>
      <c r="U23" s="496"/>
      <c r="V23" s="486"/>
    </row>
    <row r="24" spans="1:22" s="182" customFormat="1" ht="18" customHeight="1">
      <c r="A24" s="351" t="s">
        <v>105</v>
      </c>
      <c r="B24" s="179">
        <f>'USPEH OPOVO'!B24+'USPEH SEFKERIN'!B24+'USPEH SAKULE'!B24+'USPEH BARANDA'!B24+'USPEH OPOVO'!B25+'USPEH SEFKERIN'!B25+'USPEH SAKULE'!B25+'USPEH BARANDA'!B25+'USPEH OPOVO'!B26+'USPEH SEFKERIN'!B26+'USPEH SAKULE'!B26+'USPEH BARANDA'!B26</f>
        <v>121</v>
      </c>
      <c r="C24" s="178">
        <f>'USPEH OPOVO'!C24+'USPEH SEFKERIN'!C24+'USPEH SAKULE'!C24+'USPEH BARANDA'!C24+'USPEH OPOVO'!C25+'USPEH SEFKERIN'!C25+'USPEH SAKULE'!C25+'USPEH BARANDA'!C25+'USPEH OPOVO'!C26+'USPEH SEFKERIN'!C26+'USPEH SAKULE'!C26+'USPEH BARANDA'!C26</f>
        <v>0</v>
      </c>
      <c r="D24" s="178">
        <f>'USPEH OPOVO'!D24+'USPEH SEFKERIN'!D24+'USPEH SAKULE'!D24+'USPEH BARANDA'!D24+'USPEH OPOVO'!D25+'USPEH SEFKERIN'!D25+'USPEH SAKULE'!D25+'USPEH BARANDA'!D25+'USPEH OPOVO'!D26+'USPEH SEFKERIN'!D26+'USPEH SAKULE'!D26+'USPEH BARANDA'!D26</f>
        <v>0</v>
      </c>
      <c r="E24" s="178">
        <f>'USPEH OPOVO'!E24+'USPEH SEFKERIN'!E24+'USPEH SAKULE'!E24+'USPEH BARANDA'!E24+'USPEH OPOVO'!E25+'USPEH SEFKERIN'!E25+'USPEH SAKULE'!E25+'USPEH BARANDA'!E25+'USPEH OPOVO'!E26+'USPEH SEFKERIN'!E26+'USPEH SAKULE'!E26+'USPEH BARANDA'!E26</f>
        <v>0</v>
      </c>
      <c r="F24" s="483">
        <f>'USPEH OPOVO'!F24+'USPEH SEFKERIN'!F24+'USPEH SAKULE'!F24+'USPEH BARANDA'!F24+'USPEH OPOVO'!F25+'USPEH SEFKERIN'!F25+'USPEH SAKULE'!F25+'USPEH BARANDA'!F25+'USPEH OPOVO'!F26+'USPEH SEFKERIN'!F26+'USPEH SAKULE'!F26+'USPEH BARANDA'!F26</f>
        <v>0</v>
      </c>
      <c r="G24" s="488">
        <f>'USPEH OPOVO'!G24+'USPEH SEFKERIN'!G24+'USPEH SAKULE'!G24+'USPEH BARANDA'!G24+'USPEH OPOVO'!G25+'USPEH SEFKERIN'!G25+'USPEH SAKULE'!G25+'USPEH BARANDA'!G25+'USPEH OPOVO'!G26+'USPEH SEFKERIN'!G26+'USPEH SAKULE'!G26+'USPEH BARANDA'!G26</f>
        <v>118</v>
      </c>
      <c r="H24" s="144">
        <f t="shared" si="1"/>
        <v>0.9752066115702479</v>
      </c>
      <c r="I24" s="178">
        <f>'USPEH OPOVO'!I24+'USPEH SEFKERIN'!I24+'USPEH SAKULE'!I24+'USPEH BARANDA'!I24+'USPEH OPOVO'!I25+'USPEH SEFKERIN'!I25+'USPEH SAKULE'!I25+'USPEH BARANDA'!I25+'USPEH OPOVO'!I26+'USPEH SEFKERIN'!I26+'USPEH SAKULE'!I26+'USPEH BARANDA'!I26</f>
        <v>34</v>
      </c>
      <c r="J24" s="141">
        <f t="shared" si="2"/>
        <v>0.2809917355371901</v>
      </c>
      <c r="K24" s="178">
        <f>'USPEH OPOVO'!K24+'USPEH SEFKERIN'!K24+'USPEH SAKULE'!K24+'USPEH BARANDA'!K24+'USPEH OPOVO'!K25+'USPEH SEFKERIN'!K25+'USPEH SAKULE'!K25+'USPEH BARANDA'!K25+'USPEH OPOVO'!K26+'USPEH SEFKERIN'!K26+'USPEH SAKULE'!K26+'USPEH BARANDA'!K26</f>
        <v>39</v>
      </c>
      <c r="L24" s="141">
        <f t="shared" si="3"/>
        <v>0.32231404958677684</v>
      </c>
      <c r="M24" s="178">
        <f>'USPEH OPOVO'!M24+'USPEH SEFKERIN'!M24+'USPEH SAKULE'!M24+'USPEH BARANDA'!M24+'USPEH OPOVO'!M25+'USPEH SEFKERIN'!M25+'USPEH SAKULE'!M25+'USPEH BARANDA'!M25+'USPEH OPOVO'!M26+'USPEH SEFKERIN'!M26+'USPEH SAKULE'!M26+'USPEH BARANDA'!M26</f>
        <v>44</v>
      </c>
      <c r="N24" s="141">
        <f t="shared" si="6"/>
        <v>0.36363636363636365</v>
      </c>
      <c r="O24" s="178">
        <f>'USPEH OPOVO'!O24+'USPEH SEFKERIN'!O24+'USPEH SAKULE'!O24+'USPEH BARANDA'!O24+'USPEH OPOVO'!O25+'USPEH SEFKERIN'!O25+'USPEH SAKULE'!O25+'USPEH BARANDA'!O25+'USPEH OPOVO'!O26+'USPEH SEFKERIN'!O26+'USPEH SAKULE'!O26+'USPEH BARANDA'!O26</f>
        <v>1</v>
      </c>
      <c r="P24" s="311">
        <f t="shared" si="4"/>
        <v>0.008264462809917356</v>
      </c>
      <c r="Q24" s="488">
        <f>'USPEH OPOVO'!Q24+'USPEH SEFKERIN'!Q24+'USPEH SAKULE'!Q24+'USPEH BARANDA'!Q24+'USPEH OPOVO'!Q25+'USPEH SEFKERIN'!Q25+'USPEH SAKULE'!Q25+'USPEH BARANDA'!Q25+'USPEH OPOVO'!Q26+'USPEH SEFKERIN'!Q26+'USPEH SAKULE'!Q26+'USPEH BARANDA'!Q26</f>
        <v>0</v>
      </c>
      <c r="R24" s="316">
        <f t="shared" si="5"/>
      </c>
      <c r="S24" s="179">
        <f>'USPEH OPOVO'!S24+'USPEH SEFKERIN'!S24+'USPEH SAKULE'!S24+'USPEH BARANDA'!S24+'USPEH OPOVO'!S25+'USPEH SEFKERIN'!S25+'USPEH SAKULE'!S25+'USPEH BARANDA'!S25+'USPEH OPOVO'!S26+'USPEH SEFKERIN'!S26+'USPEH SAKULE'!S26+'USPEH BARANDA'!S26</f>
        <v>118</v>
      </c>
      <c r="T24" s="311">
        <f t="shared" si="0"/>
        <v>0.9752066115702479</v>
      </c>
      <c r="U24" s="496"/>
      <c r="V24" s="486">
        <f>AVERAGE('USPEH OPOVO'!V24:'USPEH OPOVO'!V26,'USPEH SEFKERIN'!V24:'USPEH SEFKERIN'!V26,'USPEH SAKULE'!V24:'USPEH SAKULE'!V26,'USPEH BARANDA'!V24:'USPEH BARANDA'!V26)</f>
        <v>3.8316666666666666</v>
      </c>
    </row>
    <row r="25" spans="1:22" s="182" customFormat="1" ht="18" customHeight="1" hidden="1">
      <c r="A25" s="351" t="s">
        <v>30</v>
      </c>
      <c r="B25" s="184"/>
      <c r="C25" s="183"/>
      <c r="D25" s="183"/>
      <c r="E25" s="183"/>
      <c r="F25" s="484"/>
      <c r="G25" s="212"/>
      <c r="H25" s="144" t="e">
        <f t="shared" si="1"/>
        <v>#DIV/0!</v>
      </c>
      <c r="I25" s="183"/>
      <c r="J25" s="141" t="e">
        <f t="shared" si="2"/>
        <v>#DIV/0!</v>
      </c>
      <c r="K25" s="183"/>
      <c r="L25" s="141" t="e">
        <f t="shared" si="3"/>
        <v>#DIV/0!</v>
      </c>
      <c r="M25" s="183"/>
      <c r="N25" s="141" t="e">
        <f t="shared" si="6"/>
        <v>#DIV/0!</v>
      </c>
      <c r="O25" s="183"/>
      <c r="P25" s="311" t="e">
        <f t="shared" si="4"/>
        <v>#DIV/0!</v>
      </c>
      <c r="Q25" s="212"/>
      <c r="R25" s="316" t="e">
        <f t="shared" si="5"/>
        <v>#DIV/0!</v>
      </c>
      <c r="S25" s="184"/>
      <c r="T25" s="311" t="e">
        <f t="shared" si="0"/>
        <v>#DIV/0!</v>
      </c>
      <c r="U25" s="496"/>
      <c r="V25" s="486"/>
    </row>
    <row r="26" spans="1:22" s="182" customFormat="1" ht="18" customHeight="1" hidden="1">
      <c r="A26" s="351" t="s">
        <v>31</v>
      </c>
      <c r="B26" s="184"/>
      <c r="C26" s="183"/>
      <c r="D26" s="183"/>
      <c r="E26" s="183"/>
      <c r="F26" s="484"/>
      <c r="G26" s="212"/>
      <c r="H26" s="144" t="e">
        <f t="shared" si="1"/>
        <v>#DIV/0!</v>
      </c>
      <c r="I26" s="183"/>
      <c r="J26" s="141" t="e">
        <f t="shared" si="2"/>
        <v>#DIV/0!</v>
      </c>
      <c r="K26" s="183"/>
      <c r="L26" s="141" t="e">
        <f t="shared" si="3"/>
        <v>#DIV/0!</v>
      </c>
      <c r="M26" s="183"/>
      <c r="N26" s="141" t="e">
        <f t="shared" si="6"/>
        <v>#DIV/0!</v>
      </c>
      <c r="O26" s="183"/>
      <c r="P26" s="311" t="e">
        <f t="shared" si="4"/>
        <v>#DIV/0!</v>
      </c>
      <c r="Q26" s="212"/>
      <c r="R26" s="316" t="e">
        <f t="shared" si="5"/>
        <v>#DIV/0!</v>
      </c>
      <c r="S26" s="184"/>
      <c r="T26" s="311" t="e">
        <f t="shared" si="0"/>
        <v>#DIV/0!</v>
      </c>
      <c r="U26" s="496"/>
      <c r="V26" s="486"/>
    </row>
    <row r="27" spans="1:22" s="182" customFormat="1" ht="18" customHeight="1">
      <c r="A27" s="351" t="s">
        <v>106</v>
      </c>
      <c r="B27" s="179">
        <f>'USPEH OPOVO'!B27+'USPEH SEFKERIN'!B27+'USPEH SAKULE'!B27+'USPEH BARANDA'!B27+'USPEH OPOVO'!B28+'USPEH SEFKERIN'!B28+'USPEH SAKULE'!B28+'USPEH BARANDA'!B28+'USPEH OPOVO'!B29+'USPEH SEFKERIN'!B29+'USPEH SAKULE'!B29+'USPEH BARANDA'!B29</f>
        <v>107</v>
      </c>
      <c r="C27" s="178">
        <f>'USPEH OPOVO'!C27+'USPEH SEFKERIN'!C27+'USPEH SAKULE'!C27+'USPEH BARANDA'!C27+'USPEH OPOVO'!C28+'USPEH SEFKERIN'!C28+'USPEH SAKULE'!C28+'USPEH BARANDA'!C28+'USPEH OPOVO'!C29+'USPEH SEFKERIN'!C29+'USPEH SAKULE'!C29+'USPEH BARANDA'!C29</f>
        <v>0</v>
      </c>
      <c r="D27" s="178">
        <f>'USPEH OPOVO'!D27+'USPEH SEFKERIN'!D27+'USPEH SAKULE'!D27+'USPEH BARANDA'!D27+'USPEH OPOVO'!D28+'USPEH SEFKERIN'!D28+'USPEH SAKULE'!D28+'USPEH BARANDA'!D28+'USPEH OPOVO'!D29+'USPEH SEFKERIN'!D29+'USPEH SAKULE'!D29+'USPEH BARANDA'!D29</f>
        <v>0</v>
      </c>
      <c r="E27" s="178">
        <f>'USPEH OPOVO'!E27+'USPEH SEFKERIN'!E27+'USPEH SAKULE'!E27+'USPEH BARANDA'!E27+'USPEH OPOVO'!E28+'USPEH SEFKERIN'!E28+'USPEH SAKULE'!E28+'USPEH BARANDA'!E28+'USPEH OPOVO'!E29+'USPEH SEFKERIN'!E29+'USPEH SAKULE'!E29+'USPEH BARANDA'!E29</f>
        <v>0</v>
      </c>
      <c r="F27" s="483">
        <f>'USPEH OPOVO'!F27+'USPEH SEFKERIN'!F27+'USPEH SAKULE'!F27+'USPEH BARANDA'!F27+'USPEH OPOVO'!F28+'USPEH SEFKERIN'!F28+'USPEH SAKULE'!F28+'USPEH BARANDA'!F28+'USPEH OPOVO'!F29+'USPEH SEFKERIN'!F29+'USPEH SAKULE'!F29+'USPEH BARANDA'!F29</f>
        <v>0</v>
      </c>
      <c r="G27" s="488">
        <f>'USPEH OPOVO'!G27+'USPEH SEFKERIN'!G27+'USPEH SAKULE'!G27+'USPEH BARANDA'!G27+'USPEH OPOVO'!G28+'USPEH SEFKERIN'!G28+'USPEH SAKULE'!G28+'USPEH BARANDA'!G28+'USPEH OPOVO'!G29+'USPEH SEFKERIN'!G29+'USPEH SAKULE'!G29+'USPEH BARANDA'!G29</f>
        <v>106</v>
      </c>
      <c r="H27" s="144">
        <f t="shared" si="1"/>
        <v>0.9906542056074766</v>
      </c>
      <c r="I27" s="178">
        <f>'USPEH OPOVO'!I27+'USPEH SEFKERIN'!I27+'USPEH SAKULE'!I27+'USPEH BARANDA'!I27+'USPEH OPOVO'!I28+'USPEH SEFKERIN'!I28+'USPEH SAKULE'!I28+'USPEH BARANDA'!I28+'USPEH OPOVO'!I29+'USPEH SEFKERIN'!I29+'USPEH SAKULE'!I29+'USPEH BARANDA'!I29</f>
        <v>35</v>
      </c>
      <c r="J27" s="141">
        <f t="shared" si="2"/>
        <v>0.32710280373831774</v>
      </c>
      <c r="K27" s="178">
        <f>'USPEH OPOVO'!K27+'USPEH SEFKERIN'!K27+'USPEH SAKULE'!K27+'USPEH BARANDA'!K27+'USPEH OPOVO'!K28+'USPEH SEFKERIN'!K28+'USPEH SAKULE'!K28+'USPEH BARANDA'!K28+'USPEH OPOVO'!K29+'USPEH SEFKERIN'!K29+'USPEH SAKULE'!K29+'USPEH BARANDA'!K29</f>
        <v>43</v>
      </c>
      <c r="L27" s="141">
        <f t="shared" si="3"/>
        <v>0.40186915887850466</v>
      </c>
      <c r="M27" s="178">
        <f>'USPEH OPOVO'!M27+'USPEH SEFKERIN'!M27+'USPEH SAKULE'!M27+'USPEH BARANDA'!M27+'USPEH OPOVO'!M28+'USPEH SEFKERIN'!M28+'USPEH SAKULE'!M28+'USPEH BARANDA'!M28+'USPEH OPOVO'!M29+'USPEH SEFKERIN'!M29+'USPEH SAKULE'!M29+'USPEH BARANDA'!M29</f>
        <v>27</v>
      </c>
      <c r="N27" s="141">
        <f t="shared" si="6"/>
        <v>0.2523364485981308</v>
      </c>
      <c r="O27" s="178">
        <f>'USPEH OPOVO'!O27+'USPEH SEFKERIN'!O27+'USPEH SAKULE'!O27+'USPEH BARANDA'!O27+'USPEH OPOVO'!O28+'USPEH SEFKERIN'!O28+'USPEH SAKULE'!O28+'USPEH BARANDA'!O28+'USPEH OPOVO'!O29+'USPEH SEFKERIN'!O29+'USPEH SAKULE'!O29+'USPEH BARANDA'!O29</f>
        <v>1</v>
      </c>
      <c r="P27" s="311">
        <f t="shared" si="4"/>
        <v>0.009345794392523364</v>
      </c>
      <c r="Q27" s="488">
        <f>'USPEH OPOVO'!Q27+'USPEH SEFKERIN'!Q27+'USPEH SAKULE'!Q27+'USPEH BARANDA'!Q27+'USPEH OPOVO'!Q28+'USPEH SEFKERIN'!Q28+'USPEH SAKULE'!Q28+'USPEH BARANDA'!Q28+'USPEH OPOVO'!Q29+'USPEH SEFKERIN'!Q29+'USPEH SAKULE'!Q29+'USPEH BARANDA'!Q29</f>
        <v>0</v>
      </c>
      <c r="R27" s="316">
        <f t="shared" si="5"/>
      </c>
      <c r="S27" s="179">
        <f>'USPEH OPOVO'!S27+'USPEH SEFKERIN'!S27+'USPEH SAKULE'!S27+'USPEH BARANDA'!S27+'USPEH OPOVO'!S28+'USPEH SEFKERIN'!S28+'USPEH SAKULE'!S28+'USPEH BARANDA'!S28+'USPEH OPOVO'!S29+'USPEH SEFKERIN'!S29+'USPEH SAKULE'!S29+'USPEH BARANDA'!S29</f>
        <v>105</v>
      </c>
      <c r="T27" s="311">
        <f t="shared" si="0"/>
        <v>0.9813084112149533</v>
      </c>
      <c r="U27" s="496"/>
      <c r="V27" s="486">
        <f>AVERAGE('USPEH OPOVO'!V27:'USPEH OPOVO'!V29,'USPEH SEFKERIN'!V27:'USPEH SEFKERIN'!V29,'USPEH SAKULE'!V27:'USPEH SAKULE'!V29,'USPEH BARANDA'!V27:'USPEH BARANDA'!V29)</f>
        <v>3.9749999999999996</v>
      </c>
    </row>
    <row r="28" spans="1:22" s="182" customFormat="1" ht="18" customHeight="1" hidden="1">
      <c r="A28" s="351" t="s">
        <v>33</v>
      </c>
      <c r="B28" s="184"/>
      <c r="C28" s="183"/>
      <c r="D28" s="183"/>
      <c r="E28" s="183"/>
      <c r="F28" s="484"/>
      <c r="G28" s="212"/>
      <c r="H28" s="144" t="e">
        <f t="shared" si="1"/>
        <v>#DIV/0!</v>
      </c>
      <c r="I28" s="183"/>
      <c r="J28" s="141" t="e">
        <f t="shared" si="2"/>
        <v>#DIV/0!</v>
      </c>
      <c r="K28" s="183"/>
      <c r="L28" s="141" t="e">
        <f t="shared" si="3"/>
        <v>#DIV/0!</v>
      </c>
      <c r="M28" s="183"/>
      <c r="N28" s="141" t="e">
        <f t="shared" si="6"/>
        <v>#DIV/0!</v>
      </c>
      <c r="O28" s="183"/>
      <c r="P28" s="311" t="e">
        <f t="shared" si="4"/>
        <v>#DIV/0!</v>
      </c>
      <c r="Q28" s="212"/>
      <c r="R28" s="316" t="e">
        <f t="shared" si="5"/>
        <v>#DIV/0!</v>
      </c>
      <c r="S28" s="184"/>
      <c r="T28" s="311" t="e">
        <f t="shared" si="0"/>
        <v>#DIV/0!</v>
      </c>
      <c r="U28" s="496"/>
      <c r="V28" s="486"/>
    </row>
    <row r="29" spans="1:22" s="182" customFormat="1" ht="18" customHeight="1" hidden="1">
      <c r="A29" s="351" t="s">
        <v>78</v>
      </c>
      <c r="B29" s="184"/>
      <c r="C29" s="183"/>
      <c r="D29" s="183"/>
      <c r="E29" s="183"/>
      <c r="F29" s="484"/>
      <c r="G29" s="212"/>
      <c r="H29" s="144" t="e">
        <f t="shared" si="1"/>
        <v>#DIV/0!</v>
      </c>
      <c r="I29" s="183"/>
      <c r="J29" s="141" t="e">
        <f t="shared" si="2"/>
        <v>#DIV/0!</v>
      </c>
      <c r="K29" s="183"/>
      <c r="L29" s="141" t="e">
        <f t="shared" si="3"/>
        <v>#DIV/0!</v>
      </c>
      <c r="M29" s="183"/>
      <c r="N29" s="141" t="e">
        <f t="shared" si="6"/>
        <v>#DIV/0!</v>
      </c>
      <c r="O29" s="183"/>
      <c r="P29" s="311" t="e">
        <f t="shared" si="4"/>
        <v>#DIV/0!</v>
      </c>
      <c r="Q29" s="212"/>
      <c r="R29" s="316" t="e">
        <f t="shared" si="5"/>
        <v>#DIV/0!</v>
      </c>
      <c r="S29" s="184"/>
      <c r="T29" s="311" t="e">
        <f t="shared" si="0"/>
        <v>#DIV/0!</v>
      </c>
      <c r="U29" s="496"/>
      <c r="V29" s="486"/>
    </row>
    <row r="30" spans="1:22" s="182" customFormat="1" ht="18" customHeight="1" thickBot="1">
      <c r="A30" s="351" t="s">
        <v>107</v>
      </c>
      <c r="B30" s="179">
        <f>'USPEH OPOVO'!B30+'USPEH SEFKERIN'!B30+'USPEH SAKULE'!B30+'USPEH BARANDA'!B30+'USPEH OPOVO'!B31+'USPEH SEFKERIN'!B31+'USPEH SAKULE'!B31+'USPEH BARANDA'!B31+'USPEH OPOVO'!B32+'USPEH SEFKERIN'!B32+'USPEH SAKULE'!B32+'USPEH BARANDA'!B32</f>
        <v>96</v>
      </c>
      <c r="C30" s="178">
        <f>'USPEH OPOVO'!C30+'USPEH SEFKERIN'!C30+'USPEH SAKULE'!C30+'USPEH BARANDA'!C30+'USPEH OPOVO'!C31+'USPEH SEFKERIN'!C31+'USPEH SAKULE'!C31+'USPEH BARANDA'!C31+'USPEH OPOVO'!C32+'USPEH SEFKERIN'!C32+'USPEH SAKULE'!C32+'USPEH BARANDA'!C32</f>
        <v>0</v>
      </c>
      <c r="D30" s="178">
        <f>'USPEH OPOVO'!D30+'USPEH SEFKERIN'!D30+'USPEH SAKULE'!D30+'USPEH BARANDA'!D30+'USPEH OPOVO'!D31+'USPEH SEFKERIN'!D31+'USPEH SAKULE'!D31+'USPEH BARANDA'!D31+'USPEH OPOVO'!D32+'USPEH SEFKERIN'!D32+'USPEH SAKULE'!D32+'USPEH BARANDA'!D32</f>
        <v>0</v>
      </c>
      <c r="E30" s="178">
        <f>'USPEH OPOVO'!E30+'USPEH SEFKERIN'!E30+'USPEH SAKULE'!E30+'USPEH BARANDA'!E30+'USPEH OPOVO'!E31+'USPEH SEFKERIN'!E31+'USPEH SAKULE'!E31+'USPEH BARANDA'!E31+'USPEH OPOVO'!E32+'USPEH SEFKERIN'!E32+'USPEH SAKULE'!E32+'USPEH BARANDA'!E32</f>
        <v>0</v>
      </c>
      <c r="F30" s="483">
        <f>'USPEH OPOVO'!F30+'USPEH SEFKERIN'!F30+'USPEH SAKULE'!F30+'USPEH BARANDA'!F30+'USPEH OPOVO'!F31+'USPEH SEFKERIN'!F31+'USPEH SAKULE'!F31+'USPEH BARANDA'!F31+'USPEH OPOVO'!F32+'USPEH SEFKERIN'!F32+'USPEH SAKULE'!F32+'USPEH BARANDA'!F32</f>
        <v>1</v>
      </c>
      <c r="G30" s="488">
        <f>'USPEH OPOVO'!G30+'USPEH SEFKERIN'!G30+'USPEH SAKULE'!G30+'USPEH BARANDA'!G30+'USPEH OPOVO'!G31+'USPEH SEFKERIN'!G31+'USPEH SAKULE'!G31+'USPEH BARANDA'!G31+'USPEH OPOVO'!G32+'USPEH SEFKERIN'!G32+'USPEH SAKULE'!G32+'USPEH BARANDA'!G32</f>
        <v>96</v>
      </c>
      <c r="H30" s="144">
        <f t="shared" si="1"/>
        <v>1</v>
      </c>
      <c r="I30" s="178">
        <f>'USPEH OPOVO'!I30+'USPEH SEFKERIN'!I30+'USPEH SAKULE'!I30+'USPEH BARANDA'!I30+'USPEH OPOVO'!I31+'USPEH SEFKERIN'!I31+'USPEH SAKULE'!I31+'USPEH BARANDA'!I31+'USPEH OPOVO'!I32+'USPEH SEFKERIN'!I32+'USPEH SAKULE'!I32+'USPEH BARANDA'!I32</f>
        <v>26</v>
      </c>
      <c r="J30" s="141">
        <f t="shared" si="2"/>
        <v>0.2708333333333333</v>
      </c>
      <c r="K30" s="178">
        <f>'USPEH OPOVO'!K30+'USPEH SEFKERIN'!K30+'USPEH SAKULE'!K30+'USPEH BARANDA'!K30+'USPEH OPOVO'!K31+'USPEH SEFKERIN'!K31+'USPEH SAKULE'!K31+'USPEH BARANDA'!K31+'USPEH OPOVO'!K32+'USPEH SEFKERIN'!K32+'USPEH SAKULE'!K32+'USPEH BARANDA'!K32</f>
        <v>32</v>
      </c>
      <c r="L30" s="141">
        <f t="shared" si="3"/>
        <v>0.3333333333333333</v>
      </c>
      <c r="M30" s="178">
        <f>'USPEH OPOVO'!M30+'USPEH SEFKERIN'!M30+'USPEH SAKULE'!M30+'USPEH BARANDA'!M30+'USPEH OPOVO'!M31+'USPEH SEFKERIN'!M31+'USPEH SAKULE'!M31+'USPEH BARANDA'!M31+'USPEH OPOVO'!M32+'USPEH SEFKERIN'!M32+'USPEH SAKULE'!M32+'USPEH BARANDA'!M32</f>
        <v>22</v>
      </c>
      <c r="N30" s="141">
        <f t="shared" si="6"/>
        <v>0.22916666666666666</v>
      </c>
      <c r="O30" s="178">
        <f>'USPEH OPOVO'!O30+'USPEH SEFKERIN'!O30+'USPEH SAKULE'!O30+'USPEH BARANDA'!O30+'USPEH OPOVO'!O31+'USPEH SEFKERIN'!O31+'USPEH SAKULE'!O31+'USPEH BARANDA'!O31+'USPEH OPOVO'!O32+'USPEH SEFKERIN'!O32+'USPEH SAKULE'!O32+'USPEH BARANDA'!O32</f>
        <v>0</v>
      </c>
      <c r="P30" s="311">
        <f t="shared" si="4"/>
      </c>
      <c r="Q30" s="488">
        <f>'USPEH OPOVO'!Q30+'USPEH SEFKERIN'!Q30+'USPEH SAKULE'!Q30+'USPEH BARANDA'!Q30+'USPEH OPOVO'!Q31+'USPEH SEFKERIN'!Q31+'USPEH SAKULE'!Q31+'USPEH BARANDA'!Q31+'USPEH OPOVO'!Q32+'USPEH SEFKERIN'!Q32+'USPEH SAKULE'!Q32+'USPEH BARANDA'!Q32</f>
        <v>0</v>
      </c>
      <c r="R30" s="316">
        <f t="shared" si="5"/>
      </c>
      <c r="S30" s="179">
        <f>'USPEH OPOVO'!S30+'USPEH SEFKERIN'!S30+'USPEH SAKULE'!S30+'USPEH BARANDA'!S30+'USPEH OPOVO'!S31+'USPEH SEFKERIN'!S31+'USPEH SAKULE'!S31+'USPEH BARANDA'!S31+'USPEH OPOVO'!S32+'USPEH SEFKERIN'!S32+'USPEH SAKULE'!S32+'USPEH BARANDA'!S32</f>
        <v>96</v>
      </c>
      <c r="T30" s="311">
        <f t="shared" si="0"/>
        <v>1</v>
      </c>
      <c r="U30" s="496"/>
      <c r="V30" s="486">
        <f>AVERAGE('USPEH OPOVO'!V30:'USPEH OPOVO'!V32,'USPEH SEFKERIN'!V30:'USPEH SEFKERIN'!V32,'USPEH SAKULE'!V30:'USPEH SAKULE'!V32,'USPEH BARANDA'!V30:'USPEH BARANDA'!V32)</f>
        <v>4.096000000000001</v>
      </c>
    </row>
    <row r="31" spans="1:22" s="182" customFormat="1" ht="18" customHeight="1" hidden="1">
      <c r="A31" s="351" t="s">
        <v>35</v>
      </c>
      <c r="B31" s="221"/>
      <c r="C31" s="185"/>
      <c r="D31" s="185"/>
      <c r="E31" s="185"/>
      <c r="F31" s="485"/>
      <c r="G31" s="213"/>
      <c r="H31" s="144" t="e">
        <f t="shared" si="1"/>
        <v>#DIV/0!</v>
      </c>
      <c r="I31" s="185"/>
      <c r="J31" s="141" t="e">
        <f t="shared" si="2"/>
        <v>#DIV/0!</v>
      </c>
      <c r="K31" s="185"/>
      <c r="L31" s="141" t="e">
        <f t="shared" si="3"/>
        <v>#DIV/0!</v>
      </c>
      <c r="M31" s="185"/>
      <c r="N31" s="141" t="e">
        <f t="shared" si="6"/>
        <v>#DIV/0!</v>
      </c>
      <c r="O31" s="185"/>
      <c r="P31" s="311" t="e">
        <f t="shared" si="4"/>
        <v>#DIV/0!</v>
      </c>
      <c r="Q31" s="213"/>
      <c r="R31" s="316" t="e">
        <f t="shared" si="5"/>
        <v>#DIV/0!</v>
      </c>
      <c r="S31" s="221"/>
      <c r="T31" s="311" t="e">
        <f t="shared" si="0"/>
        <v>#DIV/0!</v>
      </c>
      <c r="U31" s="497"/>
      <c r="V31" s="487"/>
    </row>
    <row r="32" spans="1:22" s="182" customFormat="1" ht="18" customHeight="1" hidden="1" thickBot="1">
      <c r="A32" s="352" t="s">
        <v>87</v>
      </c>
      <c r="B32" s="221"/>
      <c r="C32" s="185"/>
      <c r="D32" s="185"/>
      <c r="E32" s="185"/>
      <c r="F32" s="485"/>
      <c r="G32" s="213"/>
      <c r="H32" s="145" t="e">
        <f t="shared" si="1"/>
        <v>#DIV/0!</v>
      </c>
      <c r="I32" s="185"/>
      <c r="J32" s="142" t="e">
        <f t="shared" si="2"/>
        <v>#DIV/0!</v>
      </c>
      <c r="K32" s="185"/>
      <c r="L32" s="142" t="e">
        <f t="shared" si="3"/>
        <v>#DIV/0!</v>
      </c>
      <c r="M32" s="185"/>
      <c r="N32" s="142" t="e">
        <f t="shared" si="6"/>
        <v>#DIV/0!</v>
      </c>
      <c r="O32" s="185"/>
      <c r="P32" s="312" t="e">
        <f t="shared" si="4"/>
        <v>#DIV/0!</v>
      </c>
      <c r="Q32" s="213"/>
      <c r="R32" s="317" t="e">
        <f t="shared" si="5"/>
        <v>#DIV/0!</v>
      </c>
      <c r="S32" s="221"/>
      <c r="T32" s="312" t="e">
        <f t="shared" si="0"/>
        <v>#DIV/0!</v>
      </c>
      <c r="U32" s="497"/>
      <c r="V32" s="487"/>
    </row>
    <row r="33" spans="1:22" s="191" customFormat="1" ht="18" customHeight="1" thickBot="1">
      <c r="A33" s="365" t="s">
        <v>36</v>
      </c>
      <c r="B33" s="306">
        <f aca="true" t="shared" si="9" ref="B33:G33">SUM(B20:B32)</f>
        <v>445</v>
      </c>
      <c r="C33" s="304">
        <f t="shared" si="9"/>
        <v>0</v>
      </c>
      <c r="D33" s="304">
        <f t="shared" si="9"/>
        <v>0</v>
      </c>
      <c r="E33" s="304">
        <f t="shared" si="9"/>
        <v>1</v>
      </c>
      <c r="F33" s="309">
        <f t="shared" si="9"/>
        <v>1</v>
      </c>
      <c r="G33" s="303">
        <f t="shared" si="9"/>
        <v>439</v>
      </c>
      <c r="H33" s="307">
        <f t="shared" si="1"/>
        <v>0.9865168539325843</v>
      </c>
      <c r="I33" s="304">
        <f>SUM(I20:I32)</f>
        <v>141</v>
      </c>
      <c r="J33" s="308">
        <f t="shared" si="2"/>
        <v>0.31685393258426964</v>
      </c>
      <c r="K33" s="304">
        <f>SUM(K20:K32)</f>
        <v>152</v>
      </c>
      <c r="L33" s="308">
        <f t="shared" si="3"/>
        <v>0.3415730337078652</v>
      </c>
      <c r="M33" s="304">
        <f>SUM(M20:M32)</f>
        <v>125</v>
      </c>
      <c r="N33" s="308">
        <f t="shared" si="6"/>
        <v>0.2808988764044944</v>
      </c>
      <c r="O33" s="304">
        <f>SUM(O20:O32)</f>
        <v>5</v>
      </c>
      <c r="P33" s="343">
        <f t="shared" si="4"/>
        <v>0.011235955056179775</v>
      </c>
      <c r="Q33" s="303">
        <f>SUM(Q20:Q32)</f>
        <v>0</v>
      </c>
      <c r="R33" s="318">
        <f t="shared" si="5"/>
      </c>
      <c r="S33" s="306">
        <f>SUM(S20:S32)</f>
        <v>437</v>
      </c>
      <c r="T33" s="313">
        <f t="shared" si="0"/>
        <v>0.9820224719101124</v>
      </c>
      <c r="U33" s="356"/>
      <c r="V33" s="495">
        <f>AVERAGE('USPEH OPOVO'!V20:'USPEH OPOVO'!V32,'USPEH SEFKERIN'!V20:'USPEH SEFKERIN'!V32,'USPEH SAKULE'!V20:'USPEH SAKULE'!V32,'USPEH BARANDA'!V20:'USPEH BARANDA'!V32)</f>
        <v>3.9621739130434785</v>
      </c>
    </row>
    <row r="34" spans="1:22" s="191" customFormat="1" ht="18" customHeight="1" thickBot="1">
      <c r="A34" s="360" t="s">
        <v>37</v>
      </c>
      <c r="B34" s="334">
        <f aca="true" t="shared" si="10" ref="B34:G34">B19+B33</f>
        <v>885</v>
      </c>
      <c r="C34" s="332">
        <f t="shared" si="10"/>
        <v>0</v>
      </c>
      <c r="D34" s="332">
        <f t="shared" si="10"/>
        <v>0</v>
      </c>
      <c r="E34" s="332">
        <f t="shared" si="10"/>
        <v>8</v>
      </c>
      <c r="F34" s="475">
        <f t="shared" si="10"/>
        <v>1</v>
      </c>
      <c r="G34" s="331">
        <f t="shared" si="10"/>
        <v>862</v>
      </c>
      <c r="H34" s="335">
        <f t="shared" si="1"/>
        <v>0.9740112994350283</v>
      </c>
      <c r="I34" s="332">
        <f>I19+I33</f>
        <v>265</v>
      </c>
      <c r="J34" s="336">
        <f t="shared" si="2"/>
        <v>0.2994350282485876</v>
      </c>
      <c r="K34" s="332">
        <f>K19+K33</f>
        <v>271</v>
      </c>
      <c r="L34" s="336">
        <f t="shared" si="3"/>
        <v>0.30621468926553674</v>
      </c>
      <c r="M34" s="332">
        <f>M19+M33</f>
        <v>171</v>
      </c>
      <c r="N34" s="336">
        <f t="shared" si="6"/>
        <v>0.19322033898305085</v>
      </c>
      <c r="O34" s="332">
        <f>O19+O33</f>
        <v>11</v>
      </c>
      <c r="P34" s="344">
        <f t="shared" si="4"/>
        <v>0.012429378531073447</v>
      </c>
      <c r="Q34" s="331">
        <f>Q19+Q33</f>
        <v>16</v>
      </c>
      <c r="R34" s="338">
        <f t="shared" si="5"/>
        <v>0.01807909604519774</v>
      </c>
      <c r="S34" s="334">
        <f>S19+S33</f>
        <v>870</v>
      </c>
      <c r="T34" s="337">
        <f t="shared" si="0"/>
        <v>0.9830508474576272</v>
      </c>
      <c r="U34" s="361"/>
      <c r="V34" s="476">
        <f>AVERAGE('USPEH OPOVO'!V6:'USPEH OPOVO'!V18,'USPEH SEFKERIN'!V6:'USPEH SEFKERIN'!V18,'USPEH SAKULE'!V6:'USPEH SAKULE'!V18,'USPEH BARANDA'!V6:'USPEH BARANDA'!V18,'USPEH OPOVO'!V20:'USPEH OPOVO'!V32,'USPEH SEFKERIN'!V20:'USPEH SEFKERIN'!V32,'USPEH SAKULE'!V20:'USPEH SAKULE'!V32,'USPEH BARANDA'!V20:'USPEH BARANDA'!V32)</f>
        <v>4.0527500000000005</v>
      </c>
    </row>
    <row r="35" ht="15.75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</sheetData>
  <sheetProtection selectLockedCells="1"/>
  <mergeCells count="4">
    <mergeCell ref="A1:V1"/>
    <mergeCell ref="A2:V2"/>
    <mergeCell ref="B4:F4"/>
    <mergeCell ref="G4:U4"/>
  </mergeCells>
  <printOptions horizontalCentered="1"/>
  <pageMargins left="0.4724409448818898" right="0.2755905511811024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4"/>
  </sheetPr>
  <dimension ref="A1:S35"/>
  <sheetViews>
    <sheetView zoomScale="85" zoomScaleNormal="85" zoomScalePageLayoutView="0" workbookViewId="0" topLeftCell="A1">
      <selection activeCell="A2" sqref="A2:L2"/>
    </sheetView>
  </sheetViews>
  <sheetFormatPr defaultColWidth="0" defaultRowHeight="0" customHeight="1" zeroHeight="1"/>
  <cols>
    <col min="1" max="1" width="8.296875" style="118" customWidth="1"/>
    <col min="2" max="2" width="16.296875" style="118" customWidth="1"/>
    <col min="3" max="15" width="8.296875" style="118" customWidth="1"/>
    <col min="16" max="19" width="8.296875" style="118" hidden="1" customWidth="1"/>
    <col min="20" max="16384" width="8.296875" style="202" hidden="1" customWidth="1"/>
  </cols>
  <sheetData>
    <row r="1" spans="1:19" s="201" customFormat="1" ht="15" customHeight="1">
      <c r="A1" s="718" t="s">
        <v>171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9"/>
      <c r="N1" s="719"/>
      <c r="O1" s="199"/>
      <c r="P1" s="199"/>
      <c r="Q1" s="199"/>
      <c r="R1" s="199"/>
      <c r="S1" s="200"/>
    </row>
    <row r="2" spans="1:18" ht="15.75">
      <c r="A2" s="694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198"/>
      <c r="N2" s="114"/>
      <c r="O2" s="114"/>
      <c r="P2" s="114"/>
      <c r="Q2" s="114"/>
      <c r="R2" s="114"/>
    </row>
    <row r="3" ht="16.5" thickBot="1"/>
    <row r="4" spans="1:19" s="191" customFormat="1" ht="15.75">
      <c r="A4" s="345"/>
      <c r="B4" s="346" t="s">
        <v>1</v>
      </c>
      <c r="C4" s="686" t="s">
        <v>96</v>
      </c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678"/>
      <c r="O4" s="203"/>
      <c r="P4" s="203"/>
      <c r="Q4" s="203"/>
      <c r="R4" s="204"/>
      <c r="S4" s="176"/>
    </row>
    <row r="5" spans="1:19" s="208" customFormat="1" ht="76.5" customHeight="1">
      <c r="A5" s="347" t="s">
        <v>3</v>
      </c>
      <c r="B5" s="161" t="s">
        <v>39</v>
      </c>
      <c r="C5" s="172" t="s">
        <v>91</v>
      </c>
      <c r="D5" s="127" t="s">
        <v>9</v>
      </c>
      <c r="E5" s="128" t="s">
        <v>92</v>
      </c>
      <c r="F5" s="127" t="s">
        <v>9</v>
      </c>
      <c r="G5" s="128" t="s">
        <v>93</v>
      </c>
      <c r="H5" s="127" t="s">
        <v>9</v>
      </c>
      <c r="I5" s="128" t="s">
        <v>94</v>
      </c>
      <c r="J5" s="127" t="s">
        <v>9</v>
      </c>
      <c r="K5" s="128" t="s">
        <v>95</v>
      </c>
      <c r="L5" s="127" t="s">
        <v>9</v>
      </c>
      <c r="M5" s="128" t="s">
        <v>111</v>
      </c>
      <c r="N5" s="348" t="s">
        <v>9</v>
      </c>
      <c r="O5" s="205"/>
      <c r="P5" s="205"/>
      <c r="Q5" s="206"/>
      <c r="R5" s="207"/>
      <c r="S5" s="207"/>
    </row>
    <row r="6" spans="1:19" s="211" customFormat="1" ht="18" customHeight="1">
      <c r="A6" s="349" t="s">
        <v>14</v>
      </c>
      <c r="B6" s="197">
        <f>'VLADANJE OPOVO'!B6+'VLADANJE SEFKERIN'!B6+'VLADANJE SAKULE'!B6+'VLADANJE BARANDA'!B6</f>
        <v>5</v>
      </c>
      <c r="C6" s="193">
        <f>'VLADANJE OPOVO'!C6+'VLADANJE SEFKERIN'!C6+'VLADANJE SAKULE'!C6+'VLADANJE BARANDA'!C6</f>
        <v>5</v>
      </c>
      <c r="D6" s="194">
        <f aca="true" t="shared" si="0" ref="D6:D34">IF(C6/B6&gt;0,C6/B6,"")</f>
        <v>1</v>
      </c>
      <c r="E6" s="195">
        <f>'VLADANJE OPOVO'!E6+'VLADANJE SEFKERIN'!E6+'VLADANJE SAKULE'!E6+'VLADANJE BARANDA'!E6</f>
        <v>0</v>
      </c>
      <c r="F6" s="196">
        <f aca="true" t="shared" si="1" ref="F6:F34">IF(E6/B6&gt;0,E6/B6,"")</f>
      </c>
      <c r="G6" s="195">
        <f>'VLADANJE OPOVO'!G6+'VLADANJE SEFKERIN'!G6+'VLADANJE SAKULE'!G6+'VLADANJE BARANDA'!G6</f>
        <v>0</v>
      </c>
      <c r="H6" s="196">
        <f aca="true" t="shared" si="2" ref="H6:H34">IF(G6/B6&gt;0,G6/B6,"")</f>
      </c>
      <c r="I6" s="195">
        <f>'VLADANJE OPOVO'!I6+'VLADANJE SEFKERIN'!I6+'VLADANJE SAKULE'!I6+'VLADANJE BARANDA'!I6</f>
        <v>0</v>
      </c>
      <c r="J6" s="196">
        <f aca="true" t="shared" si="3" ref="J6:J34">IF(I6/B6&gt;0,I6/B6,"")</f>
      </c>
      <c r="K6" s="195">
        <f>'VLADANJE OPOVO'!K6+'VLADANJE SEFKERIN'!K6+'VLADANJE SAKULE'!K6+'VLADANJE BARANDA'!K6</f>
        <v>0</v>
      </c>
      <c r="L6" s="135">
        <f aca="true" t="shared" si="4" ref="L6:L34">IF(K6/B6&gt;0,K6/B6,"")</f>
      </c>
      <c r="M6" s="195">
        <f>'VLADANJE OPOVO'!M6+'VLADANJE SEFKERIN'!M6+'VLADANJE SAKULE'!M6+'VLADANJE BARANDA'!M6</f>
        <v>0</v>
      </c>
      <c r="N6" s="499">
        <f>IF(M6/B6&gt;0,M6/B6,"")</f>
      </c>
      <c r="O6" s="209"/>
      <c r="P6" s="209"/>
      <c r="Q6" s="209"/>
      <c r="R6" s="210"/>
      <c r="S6" s="182"/>
    </row>
    <row r="7" spans="1:19" s="211" customFormat="1" ht="18" customHeight="1">
      <c r="A7" s="351" t="s">
        <v>100</v>
      </c>
      <c r="B7" s="197">
        <f>'VLADANJE OPOVO'!B7+'VLADANJE SEFKERIN'!B7+'VLADANJE SAKULE'!B7+'VLADANJE BARANDA'!B7+'VLADANJE OPOVO'!B8+'VLADANJE SEFKERIN'!B8+'VLADANJE SAKULE'!B8+'VLADANJE BARANDA'!B8+'VLADANJE OPOVO'!B9+'VLADANJE SEFKERIN'!B9+'VLADANJE SAKULE'!B9+'VLADANJE BARANDA'!B9</f>
        <v>114</v>
      </c>
      <c r="C7" s="193">
        <f>'VLADANJE OPOVO'!C7+'VLADANJE SEFKERIN'!C7+'VLADANJE SAKULE'!C7+'VLADANJE BARANDA'!C7+'VLADANJE OPOVO'!C8+'VLADANJE SEFKERIN'!C8+'VLADANJE SAKULE'!C8+'VLADANJE BARANDA'!C8+'VLADANJE OPOVO'!C9+'VLADANJE SEFKERIN'!C9+'VLADANJE SAKULE'!C9+'VLADANJE BARANDA'!C9</f>
        <v>114</v>
      </c>
      <c r="D7" s="194">
        <f t="shared" si="0"/>
        <v>1</v>
      </c>
      <c r="E7" s="195">
        <f>'VLADANJE OPOVO'!E7+'VLADANJE SEFKERIN'!E7+'VLADANJE SAKULE'!E7+'VLADANJE BARANDA'!E7+'VLADANJE OPOVO'!E8+'VLADANJE SEFKERIN'!E8+'VLADANJE SAKULE'!E8+'VLADANJE BARANDA'!E8+'VLADANJE OPOVO'!E9+'VLADANJE SEFKERIN'!E9+'VLADANJE SAKULE'!E9+'VLADANJE BARANDA'!E9</f>
        <v>0</v>
      </c>
      <c r="F7" s="196">
        <f t="shared" si="1"/>
      </c>
      <c r="G7" s="195">
        <f>'VLADANJE OPOVO'!G7+'VLADANJE SEFKERIN'!G7+'VLADANJE SAKULE'!G7+'VLADANJE BARANDA'!G7+'VLADANJE OPOVO'!G8+'VLADANJE SEFKERIN'!G8+'VLADANJE SAKULE'!G8+'VLADANJE BARANDA'!G8+'VLADANJE OPOVO'!G9+'VLADANJE SEFKERIN'!G9+'VLADANJE SAKULE'!G9+'VLADANJE BARANDA'!G9</f>
        <v>0</v>
      </c>
      <c r="H7" s="196">
        <f t="shared" si="2"/>
      </c>
      <c r="I7" s="195">
        <f>'VLADANJE OPOVO'!I7+'VLADANJE SEFKERIN'!I7+'VLADANJE SAKULE'!I7+'VLADANJE BARANDA'!I7+'VLADANJE OPOVO'!I8+'VLADANJE SEFKERIN'!I8+'VLADANJE SAKULE'!I8+'VLADANJE BARANDA'!I8+'VLADANJE OPOVO'!I9+'VLADANJE SEFKERIN'!I9+'VLADANJE SAKULE'!I9+'VLADANJE BARANDA'!I9</f>
        <v>0</v>
      </c>
      <c r="J7" s="196">
        <f t="shared" si="3"/>
      </c>
      <c r="K7" s="195">
        <f>'VLADANJE OPOVO'!K7+'VLADANJE SEFKERIN'!K7+'VLADANJE SAKULE'!K7+'VLADANJE BARANDA'!K7+'VLADANJE OPOVO'!K8+'VLADANJE SEFKERIN'!K8+'VLADANJE SAKULE'!K8+'VLADANJE BARANDA'!K8+'VLADANJE OPOVO'!K9+'VLADANJE SEFKERIN'!K9+'VLADANJE SAKULE'!K9+'VLADANJE BARANDA'!K9</f>
        <v>0</v>
      </c>
      <c r="L7" s="135">
        <f t="shared" si="4"/>
      </c>
      <c r="M7" s="195">
        <f>'VLADANJE OPOVO'!M7+'VLADANJE SEFKERIN'!M7+'VLADANJE SAKULE'!M7+'VLADANJE BARANDA'!M7+'VLADANJE OPOVO'!M8+'VLADANJE SEFKERIN'!M8+'VLADANJE SAKULE'!M8+'VLADANJE BARANDA'!M8+'VLADANJE OPOVO'!M9+'VLADANJE SEFKERIN'!M9+'VLADANJE SAKULE'!M9+'VLADANJE BARANDA'!M9</f>
        <v>0</v>
      </c>
      <c r="N7" s="499">
        <f aca="true" t="shared" si="5" ref="N7:N18">IF(M7/B7&gt;0,M7/B7,"")</f>
      </c>
      <c r="O7" s="209"/>
      <c r="P7" s="209"/>
      <c r="Q7" s="209"/>
      <c r="R7" s="210"/>
      <c r="S7" s="182"/>
    </row>
    <row r="8" spans="1:19" s="211" customFormat="1" ht="18" customHeight="1" hidden="1">
      <c r="A8" s="351" t="s">
        <v>16</v>
      </c>
      <c r="B8" s="197"/>
      <c r="C8" s="193"/>
      <c r="D8" s="192" t="e">
        <f t="shared" si="0"/>
        <v>#DIV/0!</v>
      </c>
      <c r="E8" s="183"/>
      <c r="F8" s="135" t="e">
        <f t="shared" si="1"/>
        <v>#DIV/0!</v>
      </c>
      <c r="G8" s="183"/>
      <c r="H8" s="135" t="e">
        <f t="shared" si="2"/>
        <v>#DIV/0!</v>
      </c>
      <c r="I8" s="183"/>
      <c r="J8" s="135" t="e">
        <f t="shared" si="3"/>
        <v>#DIV/0!</v>
      </c>
      <c r="K8" s="183"/>
      <c r="L8" s="135" t="e">
        <f t="shared" si="4"/>
        <v>#DIV/0!</v>
      </c>
      <c r="M8" s="183"/>
      <c r="N8" s="499" t="e">
        <f t="shared" si="5"/>
        <v>#DIV/0!</v>
      </c>
      <c r="O8" s="209"/>
      <c r="P8" s="209"/>
      <c r="Q8" s="209"/>
      <c r="R8" s="210"/>
      <c r="S8" s="182"/>
    </row>
    <row r="9" spans="1:19" s="211" customFormat="1" ht="18" customHeight="1" hidden="1">
      <c r="A9" s="351" t="s">
        <v>85</v>
      </c>
      <c r="B9" s="197"/>
      <c r="C9" s="193"/>
      <c r="D9" s="192" t="e">
        <f t="shared" si="0"/>
        <v>#DIV/0!</v>
      </c>
      <c r="E9" s="183"/>
      <c r="F9" s="135" t="e">
        <f t="shared" si="1"/>
        <v>#DIV/0!</v>
      </c>
      <c r="G9" s="183"/>
      <c r="H9" s="135" t="e">
        <f t="shared" si="2"/>
        <v>#DIV/0!</v>
      </c>
      <c r="I9" s="183"/>
      <c r="J9" s="135" t="e">
        <f t="shared" si="3"/>
        <v>#DIV/0!</v>
      </c>
      <c r="K9" s="183"/>
      <c r="L9" s="135" t="e">
        <f t="shared" si="4"/>
        <v>#DIV/0!</v>
      </c>
      <c r="M9" s="183"/>
      <c r="N9" s="499" t="e">
        <f t="shared" si="5"/>
        <v>#DIV/0!</v>
      </c>
      <c r="O9" s="209"/>
      <c r="P9" s="209"/>
      <c r="Q9" s="209"/>
      <c r="R9" s="210"/>
      <c r="S9" s="182"/>
    </row>
    <row r="10" spans="1:19" s="211" customFormat="1" ht="18" customHeight="1">
      <c r="A10" s="351" t="s">
        <v>101</v>
      </c>
      <c r="B10" s="197">
        <f>'VLADANJE OPOVO'!B10+'VLADANJE SEFKERIN'!B10+'VLADANJE SAKULE'!B10+'VLADANJE BARANDA'!B10+'VLADANJE OPOVO'!B11+'VLADANJE SEFKERIN'!B11+'VLADANJE SAKULE'!B11+'VLADANJE BARANDA'!B11+'VLADANJE OPOVO'!B12+'VLADANJE SEFKERIN'!B12+'VLADANJE SAKULE'!B12+'VLADANJE BARANDA'!B12</f>
        <v>93</v>
      </c>
      <c r="C10" s="193">
        <f>'VLADANJE OPOVO'!C10+'VLADANJE SEFKERIN'!C10+'VLADANJE SAKULE'!C10+'VLADANJE BARANDA'!C10+'VLADANJE OPOVO'!C11+'VLADANJE SEFKERIN'!C11+'VLADANJE SAKULE'!C11+'VLADANJE BARANDA'!C11+'VLADANJE OPOVO'!C12+'VLADANJE SEFKERIN'!C12+'VLADANJE SAKULE'!C12+'VLADANJE BARANDA'!C12</f>
        <v>90</v>
      </c>
      <c r="D10" s="194">
        <f t="shared" si="0"/>
        <v>0.967741935483871</v>
      </c>
      <c r="E10" s="195">
        <f>'VLADANJE OPOVO'!E10+'VLADANJE SEFKERIN'!E10+'VLADANJE SAKULE'!E10+'VLADANJE BARANDA'!E10+'VLADANJE OPOVO'!E11+'VLADANJE SEFKERIN'!E11+'VLADANJE SAKULE'!E11+'VLADANJE BARANDA'!E11+'VLADANJE OPOVO'!E12+'VLADANJE SEFKERIN'!E12+'VLADANJE SAKULE'!E12+'VLADANJE BARANDA'!E12</f>
        <v>2</v>
      </c>
      <c r="F10" s="196">
        <f t="shared" si="1"/>
        <v>0.021505376344086023</v>
      </c>
      <c r="G10" s="195">
        <f>'VLADANJE OPOVO'!G10+'VLADANJE SEFKERIN'!G10+'VLADANJE SAKULE'!G10+'VLADANJE BARANDA'!G10+'VLADANJE OPOVO'!G11+'VLADANJE SEFKERIN'!G11+'VLADANJE SAKULE'!G11+'VLADANJE BARANDA'!G11+'VLADANJE OPOVO'!G12+'VLADANJE SEFKERIN'!G12+'VLADANJE SAKULE'!G12+'VLADANJE BARANDA'!G12</f>
        <v>0</v>
      </c>
      <c r="H10" s="196">
        <f t="shared" si="2"/>
      </c>
      <c r="I10" s="195">
        <f>'VLADANJE OPOVO'!I10+'VLADANJE SEFKERIN'!I10+'VLADANJE SAKULE'!I10+'VLADANJE BARANDA'!I10+'VLADANJE OPOVO'!I11+'VLADANJE SEFKERIN'!I11+'VLADANJE SAKULE'!I11+'VLADANJE BARANDA'!I11+'VLADANJE OPOVO'!I12+'VLADANJE SEFKERIN'!I12+'VLADANJE SAKULE'!I12+'VLADANJE BARANDA'!I12</f>
        <v>0</v>
      </c>
      <c r="J10" s="196">
        <f t="shared" si="3"/>
      </c>
      <c r="K10" s="195">
        <f>'VLADANJE OPOVO'!K10+'VLADANJE SEFKERIN'!K10+'VLADANJE SAKULE'!K10+'VLADANJE BARANDA'!K10+'VLADANJE OPOVO'!K11+'VLADANJE SEFKERIN'!K11+'VLADANJE SAKULE'!K11+'VLADANJE BARANDA'!K11+'VLADANJE OPOVO'!K12+'VLADANJE SEFKERIN'!K12+'VLADANJE SAKULE'!K12+'VLADANJE BARANDA'!K12</f>
        <v>0</v>
      </c>
      <c r="L10" s="135">
        <f t="shared" si="4"/>
      </c>
      <c r="M10" s="195">
        <f>'VLADANJE OPOVO'!M10+'VLADANJE SEFKERIN'!M10+'VLADANJE SAKULE'!M10+'VLADANJE BARANDA'!M10+'VLADANJE OPOVO'!M11+'VLADANJE SEFKERIN'!M11+'VLADANJE SAKULE'!M11+'VLADANJE BARANDA'!M11+'VLADANJE OPOVO'!M12+'VLADANJE SEFKERIN'!M12+'VLADANJE SAKULE'!M12+'VLADANJE BARANDA'!M12</f>
        <v>1</v>
      </c>
      <c r="N10" s="499">
        <f t="shared" si="5"/>
        <v>0.010752688172043012</v>
      </c>
      <c r="O10" s="209"/>
      <c r="P10" s="209"/>
      <c r="Q10" s="209"/>
      <c r="R10" s="210"/>
      <c r="S10" s="182"/>
    </row>
    <row r="11" spans="1:19" s="211" customFormat="1" ht="18" customHeight="1" hidden="1">
      <c r="A11" s="351" t="s">
        <v>18</v>
      </c>
      <c r="B11" s="197"/>
      <c r="C11" s="193"/>
      <c r="D11" s="194" t="e">
        <f t="shared" si="0"/>
        <v>#DIV/0!</v>
      </c>
      <c r="E11" s="195"/>
      <c r="F11" s="196" t="e">
        <f t="shared" si="1"/>
        <v>#DIV/0!</v>
      </c>
      <c r="G11" s="195"/>
      <c r="H11" s="196" t="e">
        <f t="shared" si="2"/>
        <v>#DIV/0!</v>
      </c>
      <c r="I11" s="195"/>
      <c r="J11" s="196" t="e">
        <f t="shared" si="3"/>
        <v>#DIV/0!</v>
      </c>
      <c r="K11" s="195"/>
      <c r="L11" s="135" t="e">
        <f t="shared" si="4"/>
        <v>#DIV/0!</v>
      </c>
      <c r="M11" s="195"/>
      <c r="N11" s="499" t="e">
        <f t="shared" si="5"/>
        <v>#DIV/0!</v>
      </c>
      <c r="O11" s="209"/>
      <c r="P11" s="209"/>
      <c r="Q11" s="209"/>
      <c r="R11" s="210"/>
      <c r="S11" s="182"/>
    </row>
    <row r="12" spans="1:19" s="211" customFormat="1" ht="18" customHeight="1" hidden="1">
      <c r="A12" s="351" t="s">
        <v>86</v>
      </c>
      <c r="B12" s="197"/>
      <c r="C12" s="193"/>
      <c r="D12" s="194" t="e">
        <f t="shared" si="0"/>
        <v>#DIV/0!</v>
      </c>
      <c r="E12" s="195"/>
      <c r="F12" s="196" t="e">
        <f t="shared" si="1"/>
        <v>#DIV/0!</v>
      </c>
      <c r="G12" s="195"/>
      <c r="H12" s="196" t="e">
        <f t="shared" si="2"/>
        <v>#DIV/0!</v>
      </c>
      <c r="I12" s="195"/>
      <c r="J12" s="196" t="e">
        <f t="shared" si="3"/>
        <v>#DIV/0!</v>
      </c>
      <c r="K12" s="195"/>
      <c r="L12" s="135" t="e">
        <f t="shared" si="4"/>
        <v>#DIV/0!</v>
      </c>
      <c r="M12" s="195"/>
      <c r="N12" s="499" t="e">
        <f t="shared" si="5"/>
        <v>#DIV/0!</v>
      </c>
      <c r="O12" s="209"/>
      <c r="P12" s="209"/>
      <c r="Q12" s="209"/>
      <c r="R12" s="210"/>
      <c r="S12" s="182"/>
    </row>
    <row r="13" spans="1:19" s="211" customFormat="1" ht="18" customHeight="1">
      <c r="A13" s="351" t="s">
        <v>102</v>
      </c>
      <c r="B13" s="197">
        <f>'VLADANJE OPOVO'!B13+'VLADANJE SEFKERIN'!B13+'VLADANJE SAKULE'!B13+'VLADANJE BARANDA'!B13+'VLADANJE OPOVO'!B14+'VLADANJE SEFKERIN'!B14+'VLADANJE SAKULE'!B14+'VLADANJE BARANDA'!B14+'VLADANJE OPOVO'!B15+'VLADANJE SEFKERIN'!B15+'VLADANJE SAKULE'!B15+'VLADANJE BARANDA'!B15</f>
        <v>126</v>
      </c>
      <c r="C13" s="193">
        <f>'VLADANJE OPOVO'!C13+'VLADANJE SEFKERIN'!C13+'VLADANJE SAKULE'!C13+'VLADANJE BARANDA'!C13+'VLADANJE OPOVO'!C14+'VLADANJE SEFKERIN'!C14+'VLADANJE SAKULE'!C14+'VLADANJE BARANDA'!C14+'VLADANJE OPOVO'!C15+'VLADANJE SEFKERIN'!C15+'VLADANJE SAKULE'!C15+'VLADANJE BARANDA'!C15</f>
        <v>117</v>
      </c>
      <c r="D13" s="194">
        <f t="shared" si="0"/>
        <v>0.9285714285714286</v>
      </c>
      <c r="E13" s="195">
        <f>'VLADANJE OPOVO'!E13+'VLADANJE SEFKERIN'!E13+'VLADANJE SAKULE'!E13+'VLADANJE BARANDA'!E13+'VLADANJE OPOVO'!E14+'VLADANJE SEFKERIN'!E14+'VLADANJE SAKULE'!E14+'VLADANJE BARANDA'!E14+'VLADANJE OPOVO'!E15+'VLADANJE SEFKERIN'!E15+'VLADANJE SAKULE'!E15+'VLADANJE BARANDA'!E15</f>
        <v>5</v>
      </c>
      <c r="F13" s="196">
        <f t="shared" si="1"/>
        <v>0.03968253968253968</v>
      </c>
      <c r="G13" s="195">
        <f>'VLADANJE OPOVO'!G13+'VLADANJE SEFKERIN'!G13+'VLADANJE SAKULE'!G13+'VLADANJE BARANDA'!G13+'VLADANJE OPOVO'!G14+'VLADANJE SEFKERIN'!G14+'VLADANJE SAKULE'!G14+'VLADANJE BARANDA'!G14+'VLADANJE OPOVO'!G15+'VLADANJE SEFKERIN'!G15+'VLADANJE SAKULE'!G15+'VLADANJE BARANDA'!G15</f>
        <v>1</v>
      </c>
      <c r="H13" s="196">
        <f t="shared" si="2"/>
        <v>0.007936507936507936</v>
      </c>
      <c r="I13" s="195">
        <f>'VLADANJE OPOVO'!I13+'VLADANJE SEFKERIN'!I13+'VLADANJE SAKULE'!I13+'VLADANJE BARANDA'!I13+'VLADANJE OPOVO'!I14+'VLADANJE SEFKERIN'!I14+'VLADANJE SAKULE'!I14+'VLADANJE BARANDA'!I14+'VLADANJE OPOVO'!I15+'VLADANJE SEFKERIN'!I15+'VLADANJE SAKULE'!I15+'VLADANJE BARANDA'!I15</f>
        <v>0</v>
      </c>
      <c r="J13" s="196">
        <f t="shared" si="3"/>
      </c>
      <c r="K13" s="195">
        <f>'VLADANJE OPOVO'!K13+'VLADANJE SEFKERIN'!K13+'VLADANJE SAKULE'!K13+'VLADANJE BARANDA'!K13+'VLADANJE OPOVO'!K14+'VLADANJE SEFKERIN'!K14+'VLADANJE SAKULE'!K14+'VLADANJE BARANDA'!K14+'VLADANJE OPOVO'!K15+'VLADANJE SEFKERIN'!K15+'VLADANJE SAKULE'!K15+'VLADANJE BARANDA'!K15</f>
        <v>0</v>
      </c>
      <c r="L13" s="135">
        <f t="shared" si="4"/>
      </c>
      <c r="M13" s="195">
        <f>'VLADANJE OPOVO'!M13+'VLADANJE SEFKERIN'!M13+'VLADANJE SAKULE'!M13+'VLADANJE BARANDA'!M13+'VLADANJE OPOVO'!M14+'VLADANJE SEFKERIN'!M14+'VLADANJE SAKULE'!M14+'VLADANJE BARANDA'!M14+'VLADANJE OPOVO'!M15+'VLADANJE SEFKERIN'!M15+'VLADANJE SAKULE'!M15+'VLADANJE BARANDA'!M15</f>
        <v>3</v>
      </c>
      <c r="N13" s="499">
        <f t="shared" si="5"/>
        <v>0.023809523809523808</v>
      </c>
      <c r="O13" s="209"/>
      <c r="P13" s="209"/>
      <c r="Q13" s="209"/>
      <c r="R13" s="210"/>
      <c r="S13" s="182"/>
    </row>
    <row r="14" spans="1:19" s="211" customFormat="1" ht="18" customHeight="1" hidden="1">
      <c r="A14" s="351" t="s">
        <v>20</v>
      </c>
      <c r="B14" s="197"/>
      <c r="C14" s="193"/>
      <c r="D14" s="194" t="e">
        <f t="shared" si="0"/>
        <v>#DIV/0!</v>
      </c>
      <c r="E14" s="195"/>
      <c r="F14" s="196" t="e">
        <f t="shared" si="1"/>
        <v>#DIV/0!</v>
      </c>
      <c r="G14" s="195"/>
      <c r="H14" s="196" t="e">
        <f t="shared" si="2"/>
        <v>#DIV/0!</v>
      </c>
      <c r="I14" s="195"/>
      <c r="J14" s="196" t="e">
        <f t="shared" si="3"/>
        <v>#DIV/0!</v>
      </c>
      <c r="K14" s="195"/>
      <c r="L14" s="135" t="e">
        <f t="shared" si="4"/>
        <v>#DIV/0!</v>
      </c>
      <c r="M14" s="195"/>
      <c r="N14" s="499" t="e">
        <f t="shared" si="5"/>
        <v>#DIV/0!</v>
      </c>
      <c r="O14" s="209"/>
      <c r="P14" s="209"/>
      <c r="Q14" s="209"/>
      <c r="R14" s="210"/>
      <c r="S14" s="182"/>
    </row>
    <row r="15" spans="1:19" s="211" customFormat="1" ht="18" customHeight="1" hidden="1">
      <c r="A15" s="351" t="s">
        <v>21</v>
      </c>
      <c r="B15" s="197"/>
      <c r="C15" s="193"/>
      <c r="D15" s="194" t="e">
        <f t="shared" si="0"/>
        <v>#DIV/0!</v>
      </c>
      <c r="E15" s="195"/>
      <c r="F15" s="196" t="e">
        <f t="shared" si="1"/>
        <v>#DIV/0!</v>
      </c>
      <c r="G15" s="195"/>
      <c r="H15" s="196" t="e">
        <f t="shared" si="2"/>
        <v>#DIV/0!</v>
      </c>
      <c r="I15" s="195"/>
      <c r="J15" s="196" t="e">
        <f t="shared" si="3"/>
        <v>#DIV/0!</v>
      </c>
      <c r="K15" s="195"/>
      <c r="L15" s="135" t="e">
        <f t="shared" si="4"/>
        <v>#DIV/0!</v>
      </c>
      <c r="M15" s="195"/>
      <c r="N15" s="499" t="e">
        <f t="shared" si="5"/>
        <v>#DIV/0!</v>
      </c>
      <c r="O15" s="209"/>
      <c r="P15" s="209"/>
      <c r="Q15" s="209"/>
      <c r="R15" s="210"/>
      <c r="S15" s="182"/>
    </row>
    <row r="16" spans="1:19" s="211" customFormat="1" ht="18" customHeight="1" thickBot="1">
      <c r="A16" s="351" t="s">
        <v>103</v>
      </c>
      <c r="B16" s="197">
        <f>'VLADANJE OPOVO'!B16+'VLADANJE SEFKERIN'!B16+'VLADANJE SAKULE'!B16+'VLADANJE BARANDA'!B16+'VLADANJE OPOVO'!B17+'VLADANJE SEFKERIN'!B17+'VLADANJE SAKULE'!B17+'VLADANJE BARANDA'!B17+'VLADANJE OPOVO'!B18+'VLADANJE SEFKERIN'!B18+'VLADANJE SAKULE'!B18+'VLADANJE BARANDA'!B18</f>
        <v>102</v>
      </c>
      <c r="C16" s="193">
        <f>'VLADANJE OPOVO'!C16+'VLADANJE SEFKERIN'!C16+'VLADANJE SAKULE'!C16+'VLADANJE BARANDA'!C16+'VLADANJE OPOVO'!C17+'VLADANJE SEFKERIN'!C17+'VLADANJE SAKULE'!C17+'VLADANJE BARANDA'!C17+'VLADANJE OPOVO'!C18+'VLADANJE SEFKERIN'!C18+'VLADANJE SAKULE'!C18+'VLADANJE BARANDA'!C18</f>
        <v>101</v>
      </c>
      <c r="D16" s="194">
        <f t="shared" si="0"/>
        <v>0.9901960784313726</v>
      </c>
      <c r="E16" s="195">
        <f>'VLADANJE OPOVO'!E16+'VLADANJE SEFKERIN'!E16+'VLADANJE SAKULE'!E16+'VLADANJE BARANDA'!E16+'VLADANJE OPOVO'!E17+'VLADANJE SEFKERIN'!E17+'VLADANJE SAKULE'!E17+'VLADANJE BARANDA'!E17+'VLADANJE OPOVO'!E18+'VLADANJE SEFKERIN'!E18+'VLADANJE SAKULE'!E18+'VLADANJE BARANDA'!E18</f>
        <v>0</v>
      </c>
      <c r="F16" s="196">
        <f t="shared" si="1"/>
      </c>
      <c r="G16" s="195">
        <f>'VLADANJE OPOVO'!G16+'VLADANJE SEFKERIN'!G16+'VLADANJE SAKULE'!G16+'VLADANJE BARANDA'!G16+'VLADANJE OPOVO'!G17+'VLADANJE SEFKERIN'!G17+'VLADANJE SAKULE'!G17+'VLADANJE BARANDA'!G17+'VLADANJE OPOVO'!G18+'VLADANJE SEFKERIN'!G18+'VLADANJE SAKULE'!G18+'VLADANJE BARANDA'!G18</f>
        <v>1</v>
      </c>
      <c r="H16" s="196">
        <f t="shared" si="2"/>
        <v>0.00980392156862745</v>
      </c>
      <c r="I16" s="195">
        <f>'VLADANJE OPOVO'!I16+'VLADANJE SEFKERIN'!I16+'VLADANJE SAKULE'!I16+'VLADANJE BARANDA'!I16+'VLADANJE OPOVO'!I17+'VLADANJE SEFKERIN'!I17+'VLADANJE SAKULE'!I17+'VLADANJE BARANDA'!I17+'VLADANJE OPOVO'!I18+'VLADANJE SEFKERIN'!I18+'VLADANJE SAKULE'!I18+'VLADANJE BARANDA'!I18</f>
        <v>0</v>
      </c>
      <c r="J16" s="196">
        <f t="shared" si="3"/>
      </c>
      <c r="K16" s="195">
        <f>'VLADANJE OPOVO'!K16+'VLADANJE SEFKERIN'!K16+'VLADANJE SAKULE'!K16+'VLADANJE BARANDA'!K16+'VLADANJE OPOVO'!K17+'VLADANJE SEFKERIN'!K17+'VLADANJE SAKULE'!K17+'VLADANJE BARANDA'!K17+'VLADANJE OPOVO'!K18+'VLADANJE SEFKERIN'!K18+'VLADANJE SAKULE'!K18+'VLADANJE BARANDA'!K18</f>
        <v>0</v>
      </c>
      <c r="L16" s="135">
        <f t="shared" si="4"/>
      </c>
      <c r="M16" s="195">
        <f>'VLADANJE OPOVO'!M16+'VLADANJE SEFKERIN'!M16+'VLADANJE SAKULE'!M16+'VLADANJE BARANDA'!M16+'VLADANJE OPOVO'!M17+'VLADANJE SEFKERIN'!M17+'VLADANJE SAKULE'!M17+'VLADANJE BARANDA'!M17+'VLADANJE OPOVO'!M18+'VLADANJE SEFKERIN'!M18+'VLADANJE SAKULE'!M18+'VLADANJE BARANDA'!M18</f>
        <v>0</v>
      </c>
      <c r="N16" s="499">
        <f t="shared" si="5"/>
      </c>
      <c r="O16" s="209"/>
      <c r="P16" s="209"/>
      <c r="Q16" s="209"/>
      <c r="R16" s="210"/>
      <c r="S16" s="182"/>
    </row>
    <row r="17" spans="1:19" s="211" customFormat="1" ht="18" customHeight="1" hidden="1">
      <c r="A17" s="351" t="s">
        <v>23</v>
      </c>
      <c r="B17" s="162"/>
      <c r="C17" s="212"/>
      <c r="D17" s="132" t="e">
        <f t="shared" si="0"/>
        <v>#DIV/0!</v>
      </c>
      <c r="E17" s="183"/>
      <c r="F17" s="135" t="e">
        <f t="shared" si="1"/>
        <v>#DIV/0!</v>
      </c>
      <c r="G17" s="183"/>
      <c r="H17" s="135" t="e">
        <f t="shared" si="2"/>
        <v>#DIV/0!</v>
      </c>
      <c r="I17" s="183"/>
      <c r="J17" s="135" t="e">
        <f t="shared" si="3"/>
        <v>#DIV/0!</v>
      </c>
      <c r="K17" s="183"/>
      <c r="L17" s="135" t="e">
        <f t="shared" si="4"/>
        <v>#DIV/0!</v>
      </c>
      <c r="M17" s="183"/>
      <c r="N17" s="499" t="e">
        <f t="shared" si="5"/>
        <v>#DIV/0!</v>
      </c>
      <c r="O17" s="209"/>
      <c r="P17" s="209"/>
      <c r="Q17" s="209"/>
      <c r="R17" s="210"/>
      <c r="S17" s="182"/>
    </row>
    <row r="18" spans="1:19" s="211" customFormat="1" ht="18" customHeight="1" hidden="1" thickBot="1">
      <c r="A18" s="352" t="s">
        <v>24</v>
      </c>
      <c r="B18" s="163"/>
      <c r="C18" s="213"/>
      <c r="D18" s="133" t="e">
        <f t="shared" si="0"/>
        <v>#DIV/0!</v>
      </c>
      <c r="E18" s="185"/>
      <c r="F18" s="136" t="e">
        <f t="shared" si="1"/>
        <v>#DIV/0!</v>
      </c>
      <c r="G18" s="185"/>
      <c r="H18" s="136" t="e">
        <f t="shared" si="2"/>
        <v>#DIV/0!</v>
      </c>
      <c r="I18" s="185"/>
      <c r="J18" s="136" t="e">
        <f t="shared" si="3"/>
        <v>#DIV/0!</v>
      </c>
      <c r="K18" s="185"/>
      <c r="L18" s="136" t="e">
        <f t="shared" si="4"/>
        <v>#DIV/0!</v>
      </c>
      <c r="M18" s="185"/>
      <c r="N18" s="499" t="e">
        <f t="shared" si="5"/>
        <v>#DIV/0!</v>
      </c>
      <c r="O18" s="209"/>
      <c r="P18" s="209"/>
      <c r="Q18" s="209"/>
      <c r="R18" s="210"/>
      <c r="S18" s="182"/>
    </row>
    <row r="19" spans="1:18" s="188" customFormat="1" ht="18" customHeight="1" thickBot="1">
      <c r="A19" s="365" t="s">
        <v>25</v>
      </c>
      <c r="B19" s="356">
        <f>SUM(B6:B18)</f>
        <v>440</v>
      </c>
      <c r="C19" s="303">
        <f>SUM(C6:C18)</f>
        <v>427</v>
      </c>
      <c r="D19" s="357">
        <f t="shared" si="0"/>
        <v>0.9704545454545455</v>
      </c>
      <c r="E19" s="304">
        <f>SUM(E6:E18)</f>
        <v>7</v>
      </c>
      <c r="F19" s="358">
        <f t="shared" si="1"/>
        <v>0.015909090909090907</v>
      </c>
      <c r="G19" s="304">
        <f>SUM(G6:G18)</f>
        <v>2</v>
      </c>
      <c r="H19" s="358">
        <f t="shared" si="2"/>
        <v>0.004545454545454545</v>
      </c>
      <c r="I19" s="304">
        <f>SUM(I6:I18)</f>
        <v>0</v>
      </c>
      <c r="J19" s="358">
        <f t="shared" si="3"/>
      </c>
      <c r="K19" s="304">
        <f>SUM(K6:K18)</f>
        <v>0</v>
      </c>
      <c r="L19" s="358">
        <f t="shared" si="4"/>
      </c>
      <c r="M19" s="304">
        <f>SUM(M6:M18)</f>
        <v>4</v>
      </c>
      <c r="N19" s="359">
        <f>IF(M19/B19&gt;0,M19/B19,"")</f>
        <v>0.00909090909090909</v>
      </c>
      <c r="O19" s="214"/>
      <c r="P19" s="214"/>
      <c r="Q19" s="214"/>
      <c r="R19" s="214"/>
    </row>
    <row r="20" spans="1:19" s="211" customFormat="1" ht="18" customHeight="1" hidden="1">
      <c r="A20" s="354" t="s">
        <v>14</v>
      </c>
      <c r="B20" s="500">
        <f>'VLADANJE OPOVO'!B20+'VLADANJE SEFKERIN'!B20+'VLADANJE SAKULE'!B20+'VLADANJE BARANDA'!B20</f>
        <v>0</v>
      </c>
      <c r="C20" s="501">
        <f>'VLADANJE OPOVO'!C20+'VLADANJE SEFKERIN'!C20+'VLADANJE SAKULE'!C20+'VLADANJE BARANDA'!C20</f>
        <v>0</v>
      </c>
      <c r="D20" s="134" t="e">
        <f t="shared" si="0"/>
        <v>#DIV/0!</v>
      </c>
      <c r="E20" s="501">
        <f>'VLADANJE OPOVO'!E20+'VLADANJE SEFKERIN'!E20+'VLADANJE SAKULE'!E20+'VLADANJE BARANDA'!E20</f>
        <v>0</v>
      </c>
      <c r="F20" s="137" t="e">
        <f t="shared" si="1"/>
        <v>#DIV/0!</v>
      </c>
      <c r="G20" s="501">
        <f>'VLADANJE OPOVO'!G20+'VLADANJE SEFKERIN'!G20+'VLADANJE SAKULE'!G20+'VLADANJE BARANDA'!G20</f>
        <v>0</v>
      </c>
      <c r="H20" s="137" t="e">
        <f t="shared" si="2"/>
        <v>#DIV/0!</v>
      </c>
      <c r="I20" s="501">
        <f>'VLADANJE OPOVO'!I20+'VLADANJE SEFKERIN'!I20+'VLADANJE SAKULE'!I20+'VLADANJE BARANDA'!I20</f>
        <v>0</v>
      </c>
      <c r="J20" s="137" t="e">
        <f t="shared" si="3"/>
        <v>#DIV/0!</v>
      </c>
      <c r="K20" s="501">
        <f>'VLADANJE OPOVO'!K20+'VLADANJE SEFKERIN'!K20+'VLADANJE SAKULE'!K20+'VLADANJE BARANDA'!K20</f>
        <v>0</v>
      </c>
      <c r="L20" s="137" t="e">
        <f t="shared" si="4"/>
        <v>#DIV/0!</v>
      </c>
      <c r="M20" s="503">
        <f>'VLADANJE OPOVO'!M20+'VLADANJE SEFKERIN'!M20+'VLADANJE SAKULE'!M20+'VLADANJE BARANDA'!M20</f>
        <v>0</v>
      </c>
      <c r="N20" s="355" t="e">
        <f>IF(M20/B20&gt;0,M20/B20,"")</f>
        <v>#DIV/0!</v>
      </c>
      <c r="O20" s="209"/>
      <c r="P20" s="209"/>
      <c r="Q20" s="209"/>
      <c r="R20" s="210"/>
      <c r="S20" s="182"/>
    </row>
    <row r="21" spans="1:19" s="211" customFormat="1" ht="18" customHeight="1">
      <c r="A21" s="354" t="s">
        <v>104</v>
      </c>
      <c r="B21" s="197">
        <f>'VLADANJE OPOVO'!B21+'VLADANJE SEFKERIN'!B21+'VLADANJE SAKULE'!B21+'VLADANJE BARANDA'!B21+'VLADANJE OPOVO'!B22+'VLADANJE SEFKERIN'!B22+'VLADANJE SAKULE'!B22+'VLADANJE BARANDA'!B22+'VLADANJE OPOVO'!B23+'VLADANJE SEFKERIN'!B23+'VLADANJE SAKULE'!B23+'VLADANJE BARANDA'!B23</f>
        <v>121</v>
      </c>
      <c r="C21" s="193">
        <f>'VLADANJE OPOVO'!C21+'VLADANJE SEFKERIN'!C21+'VLADANJE SAKULE'!C21+'VLADANJE BARANDA'!C21+'VLADANJE OPOVO'!C22+'VLADANJE SEFKERIN'!C22+'VLADANJE SAKULE'!C22+'VLADANJE BARANDA'!C22+'VLADANJE OPOVO'!C23+'VLADANJE SEFKERIN'!C23+'VLADANJE SAKULE'!C23+'VLADANJE BARANDA'!C23</f>
        <v>109</v>
      </c>
      <c r="D21" s="132">
        <f t="shared" si="0"/>
        <v>0.9008264462809917</v>
      </c>
      <c r="E21" s="195">
        <f>'VLADANJE OPOVO'!E21+'VLADANJE SEFKERIN'!E21+'VLADANJE SAKULE'!E21+'VLADANJE BARANDA'!E21+'VLADANJE OPOVO'!E22+'VLADANJE SEFKERIN'!E22+'VLADANJE SAKULE'!E22+'VLADANJE BARANDA'!E22+'VLADANJE OPOVO'!E23+'VLADANJE SEFKERIN'!E23+'VLADANJE SAKULE'!E23+'VLADANJE BARANDA'!E23</f>
        <v>5</v>
      </c>
      <c r="F21" s="135">
        <f t="shared" si="1"/>
        <v>0.04132231404958678</v>
      </c>
      <c r="G21" s="195">
        <f>'VLADANJE OPOVO'!G21+'VLADANJE SEFKERIN'!G21+'VLADANJE SAKULE'!G21+'VLADANJE BARANDA'!G21+'VLADANJE OPOVO'!G22+'VLADANJE SEFKERIN'!G22+'VLADANJE SAKULE'!G22+'VLADANJE BARANDA'!G22+'VLADANJE OPOVO'!G23+'VLADANJE SEFKERIN'!G23+'VLADANJE SAKULE'!G23+'VLADANJE BARANDA'!G23</f>
        <v>4</v>
      </c>
      <c r="H21" s="135">
        <f t="shared" si="2"/>
        <v>0.03305785123966942</v>
      </c>
      <c r="I21" s="195">
        <f>'VLADANJE OPOVO'!I21+'VLADANJE SEFKERIN'!I21+'VLADANJE SAKULE'!I21+'VLADANJE BARANDA'!I21+'VLADANJE OPOVO'!I22+'VLADANJE SEFKERIN'!I22+'VLADANJE SAKULE'!I22+'VLADANJE BARANDA'!I22+'VLADANJE OPOVO'!I23+'VLADANJE SEFKERIN'!I23+'VLADANJE SAKULE'!I23+'VLADANJE BARANDA'!I23</f>
        <v>0</v>
      </c>
      <c r="J21" s="135">
        <f t="shared" si="3"/>
      </c>
      <c r="K21" s="195">
        <f>'VLADANJE OPOVO'!K21+'VLADANJE SEFKERIN'!K21+'VLADANJE SAKULE'!K21+'VLADANJE BARANDA'!K21+'VLADANJE OPOVO'!K22+'VLADANJE SEFKERIN'!K22+'VLADANJE SAKULE'!K22+'VLADANJE BARANDA'!K22+'VLADANJE OPOVO'!K23+'VLADANJE SEFKERIN'!K23+'VLADANJE SAKULE'!K23+'VLADANJE BARANDA'!K23</f>
        <v>3</v>
      </c>
      <c r="L21" s="135">
        <f t="shared" si="4"/>
        <v>0.024793388429752067</v>
      </c>
      <c r="M21" s="195">
        <f>'VLADANJE OPOVO'!M21+'VLADANJE SEFKERIN'!M21+'VLADANJE SAKULE'!M21+'VLADANJE BARANDA'!M21+'VLADANJE OPOVO'!M22+'VLADANJE SEFKERIN'!M22+'VLADANJE SAKULE'!M22+'VLADANJE BARANDA'!M22+'VLADANJE OPOVO'!M23+'VLADANJE SEFKERIN'!M23+'VLADANJE SAKULE'!M23+'VLADANJE BARANDA'!M23</f>
        <v>0</v>
      </c>
      <c r="N21" s="355">
        <f aca="true" t="shared" si="6" ref="N21:N32">IF(M21/B21&gt;0,M21/B21,"")</f>
      </c>
      <c r="O21" s="209"/>
      <c r="P21" s="209"/>
      <c r="Q21" s="209"/>
      <c r="R21" s="210"/>
      <c r="S21" s="182"/>
    </row>
    <row r="22" spans="1:19" s="211" customFormat="1" ht="18" customHeight="1" hidden="1">
      <c r="A22" s="351" t="s">
        <v>27</v>
      </c>
      <c r="B22" s="164"/>
      <c r="C22" s="193"/>
      <c r="D22" s="132" t="e">
        <f t="shared" si="0"/>
        <v>#DIV/0!</v>
      </c>
      <c r="E22" s="195"/>
      <c r="F22" s="135" t="e">
        <f t="shared" si="1"/>
        <v>#DIV/0!</v>
      </c>
      <c r="G22" s="195"/>
      <c r="H22" s="135" t="e">
        <f t="shared" si="2"/>
        <v>#DIV/0!</v>
      </c>
      <c r="I22" s="195"/>
      <c r="J22" s="135" t="e">
        <f t="shared" si="3"/>
        <v>#DIV/0!</v>
      </c>
      <c r="K22" s="195"/>
      <c r="L22" s="135" t="e">
        <f t="shared" si="4"/>
        <v>#DIV/0!</v>
      </c>
      <c r="M22" s="195"/>
      <c r="N22" s="355" t="e">
        <f t="shared" si="6"/>
        <v>#DIV/0!</v>
      </c>
      <c r="O22" s="209"/>
      <c r="P22" s="209"/>
      <c r="Q22" s="209"/>
      <c r="R22" s="210"/>
      <c r="S22" s="182"/>
    </row>
    <row r="23" spans="1:19" s="211" customFormat="1" ht="18" customHeight="1" hidden="1">
      <c r="A23" s="351" t="s">
        <v>28</v>
      </c>
      <c r="B23" s="164"/>
      <c r="C23" s="193"/>
      <c r="D23" s="132" t="e">
        <f t="shared" si="0"/>
        <v>#DIV/0!</v>
      </c>
      <c r="E23" s="195"/>
      <c r="F23" s="135" t="e">
        <f t="shared" si="1"/>
        <v>#DIV/0!</v>
      </c>
      <c r="G23" s="195"/>
      <c r="H23" s="135" t="e">
        <f t="shared" si="2"/>
        <v>#DIV/0!</v>
      </c>
      <c r="I23" s="195"/>
      <c r="J23" s="135" t="e">
        <f t="shared" si="3"/>
        <v>#DIV/0!</v>
      </c>
      <c r="K23" s="195"/>
      <c r="L23" s="135" t="e">
        <f t="shared" si="4"/>
        <v>#DIV/0!</v>
      </c>
      <c r="M23" s="195"/>
      <c r="N23" s="355" t="e">
        <f t="shared" si="6"/>
        <v>#DIV/0!</v>
      </c>
      <c r="O23" s="209"/>
      <c r="P23" s="209"/>
      <c r="Q23" s="209"/>
      <c r="R23" s="210"/>
      <c r="S23" s="182"/>
    </row>
    <row r="24" spans="1:19" s="211" customFormat="1" ht="18" customHeight="1">
      <c r="A24" s="351" t="s">
        <v>105</v>
      </c>
      <c r="B24" s="197">
        <f>'VLADANJE OPOVO'!B24+'VLADANJE SEFKERIN'!B24+'VLADANJE SAKULE'!B24+'VLADANJE BARANDA'!B24+'VLADANJE OPOVO'!B25+'VLADANJE SEFKERIN'!B25+'VLADANJE SAKULE'!B25+'VLADANJE BARANDA'!B25+'VLADANJE OPOVO'!B26+'VLADANJE SEFKERIN'!B26+'VLADANJE SAKULE'!B26+'VLADANJE BARANDA'!B26</f>
        <v>121</v>
      </c>
      <c r="C24" s="193">
        <f>'VLADANJE OPOVO'!C24+'VLADANJE SEFKERIN'!C24+'VLADANJE SAKULE'!C24+'VLADANJE BARANDA'!C24+'VLADANJE OPOVO'!C25+'VLADANJE SEFKERIN'!C25+'VLADANJE SAKULE'!C25+'VLADANJE BARANDA'!C25+'VLADANJE OPOVO'!C26+'VLADANJE SEFKERIN'!C26+'VLADANJE SAKULE'!C26+'VLADANJE BARANDA'!C26</f>
        <v>99</v>
      </c>
      <c r="D24" s="132">
        <f t="shared" si="0"/>
        <v>0.8181818181818182</v>
      </c>
      <c r="E24" s="195">
        <f>'VLADANJE OPOVO'!E24+'VLADANJE SEFKERIN'!E24+'VLADANJE SAKULE'!E24+'VLADANJE BARANDA'!E24+'VLADANJE OPOVO'!E25+'VLADANJE SEFKERIN'!E25+'VLADANJE SAKULE'!E25+'VLADANJE BARANDA'!E25+'VLADANJE OPOVO'!E26+'VLADANJE SEFKERIN'!E26+'VLADANJE SAKULE'!E26+'VLADANJE BARANDA'!E26</f>
        <v>13</v>
      </c>
      <c r="F24" s="135">
        <f t="shared" si="1"/>
        <v>0.10743801652892562</v>
      </c>
      <c r="G24" s="195">
        <f>'VLADANJE OPOVO'!G24+'VLADANJE SEFKERIN'!G24+'VLADANJE SAKULE'!G24+'VLADANJE BARANDA'!G24+'VLADANJE OPOVO'!G25+'VLADANJE SEFKERIN'!G25+'VLADANJE SAKULE'!G25+'VLADANJE BARANDA'!G25+'VLADANJE OPOVO'!G26+'VLADANJE SEFKERIN'!G26+'VLADANJE SAKULE'!G26+'VLADANJE BARANDA'!G26</f>
        <v>7</v>
      </c>
      <c r="H24" s="135">
        <f t="shared" si="2"/>
        <v>0.05785123966942149</v>
      </c>
      <c r="I24" s="195">
        <f>'VLADANJE OPOVO'!I24+'VLADANJE SEFKERIN'!I24+'VLADANJE SAKULE'!I24+'VLADANJE BARANDA'!I24+'VLADANJE OPOVO'!I25+'VLADANJE SEFKERIN'!I25+'VLADANJE SAKULE'!I25+'VLADANJE BARANDA'!I25+'VLADANJE OPOVO'!I26+'VLADANJE SEFKERIN'!I26+'VLADANJE SAKULE'!I26+'VLADANJE BARANDA'!I26</f>
        <v>2</v>
      </c>
      <c r="J24" s="135">
        <f t="shared" si="3"/>
        <v>0.01652892561983471</v>
      </c>
      <c r="K24" s="195">
        <f>'VLADANJE OPOVO'!K24+'VLADANJE SEFKERIN'!K24+'VLADANJE SAKULE'!K24+'VLADANJE BARANDA'!K24+'VLADANJE OPOVO'!K25+'VLADANJE SEFKERIN'!K25+'VLADANJE SAKULE'!K25+'VLADANJE BARANDA'!K25+'VLADANJE OPOVO'!K26+'VLADANJE SEFKERIN'!K26+'VLADANJE SAKULE'!K26+'VLADANJE BARANDA'!K26</f>
        <v>0</v>
      </c>
      <c r="L24" s="135">
        <f t="shared" si="4"/>
      </c>
      <c r="M24" s="195">
        <f>'VLADANJE OPOVO'!M24+'VLADANJE SEFKERIN'!M24+'VLADANJE SAKULE'!M24+'VLADANJE BARANDA'!M24+'VLADANJE OPOVO'!M25+'VLADANJE SEFKERIN'!M25+'VLADANJE SAKULE'!M25+'VLADANJE BARANDA'!M25+'VLADANJE OPOVO'!M26+'VLADANJE SEFKERIN'!M26+'VLADANJE SAKULE'!M26+'VLADANJE BARANDA'!M26</f>
        <v>0</v>
      </c>
      <c r="N24" s="355">
        <f t="shared" si="6"/>
      </c>
      <c r="O24" s="209"/>
      <c r="P24" s="209"/>
      <c r="Q24" s="209"/>
      <c r="R24" s="210"/>
      <c r="S24" s="182"/>
    </row>
    <row r="25" spans="1:19" s="211" customFormat="1" ht="18" customHeight="1" hidden="1">
      <c r="A25" s="351" t="s">
        <v>30</v>
      </c>
      <c r="B25" s="164"/>
      <c r="C25" s="193"/>
      <c r="D25" s="132" t="e">
        <f t="shared" si="0"/>
        <v>#DIV/0!</v>
      </c>
      <c r="E25" s="195"/>
      <c r="F25" s="135" t="e">
        <f t="shared" si="1"/>
        <v>#DIV/0!</v>
      </c>
      <c r="G25" s="195"/>
      <c r="H25" s="135" t="e">
        <f t="shared" si="2"/>
        <v>#DIV/0!</v>
      </c>
      <c r="I25" s="195"/>
      <c r="J25" s="135" t="e">
        <f t="shared" si="3"/>
        <v>#DIV/0!</v>
      </c>
      <c r="K25" s="195"/>
      <c r="L25" s="135" t="e">
        <f t="shared" si="4"/>
        <v>#DIV/0!</v>
      </c>
      <c r="M25" s="195"/>
      <c r="N25" s="355" t="e">
        <f t="shared" si="6"/>
        <v>#DIV/0!</v>
      </c>
      <c r="O25" s="209"/>
      <c r="P25" s="209"/>
      <c r="Q25" s="209"/>
      <c r="R25" s="210"/>
      <c r="S25" s="182"/>
    </row>
    <row r="26" spans="1:19" s="211" customFormat="1" ht="18" customHeight="1" hidden="1">
      <c r="A26" s="351" t="s">
        <v>31</v>
      </c>
      <c r="B26" s="164"/>
      <c r="C26" s="193"/>
      <c r="D26" s="132" t="e">
        <f t="shared" si="0"/>
        <v>#DIV/0!</v>
      </c>
      <c r="E26" s="195"/>
      <c r="F26" s="135" t="e">
        <f t="shared" si="1"/>
        <v>#DIV/0!</v>
      </c>
      <c r="G26" s="195"/>
      <c r="H26" s="135" t="e">
        <f t="shared" si="2"/>
        <v>#DIV/0!</v>
      </c>
      <c r="I26" s="195"/>
      <c r="J26" s="135" t="e">
        <f t="shared" si="3"/>
        <v>#DIV/0!</v>
      </c>
      <c r="K26" s="195"/>
      <c r="L26" s="135" t="e">
        <f t="shared" si="4"/>
        <v>#DIV/0!</v>
      </c>
      <c r="M26" s="195"/>
      <c r="N26" s="355" t="e">
        <f t="shared" si="6"/>
        <v>#DIV/0!</v>
      </c>
      <c r="O26" s="209"/>
      <c r="P26" s="209"/>
      <c r="Q26" s="209"/>
      <c r="R26" s="210"/>
      <c r="S26" s="182"/>
    </row>
    <row r="27" spans="1:19" s="211" customFormat="1" ht="18" customHeight="1">
      <c r="A27" s="351" t="s">
        <v>106</v>
      </c>
      <c r="B27" s="197">
        <f>'VLADANJE OPOVO'!B27+'VLADANJE SEFKERIN'!B27+'VLADANJE SAKULE'!B27+'VLADANJE BARANDA'!B27+'VLADANJE OPOVO'!B28+'VLADANJE SEFKERIN'!B28+'VLADANJE SAKULE'!B28+'VLADANJE BARANDA'!B28+'VLADANJE OPOVO'!B29+'VLADANJE SEFKERIN'!B29+'VLADANJE SAKULE'!B29+'VLADANJE BARANDA'!B29</f>
        <v>107</v>
      </c>
      <c r="C27" s="193">
        <f>'VLADANJE OPOVO'!C27+'VLADANJE SEFKERIN'!C27+'VLADANJE SAKULE'!C27+'VLADANJE BARANDA'!C27+'VLADANJE OPOVO'!C28+'VLADANJE SEFKERIN'!C28+'VLADANJE SAKULE'!C28+'VLADANJE BARANDA'!C28+'VLADANJE OPOVO'!C29+'VLADANJE SEFKERIN'!C29+'VLADANJE SAKULE'!C29+'VLADANJE BARANDA'!C29</f>
        <v>101</v>
      </c>
      <c r="D27" s="132">
        <f t="shared" si="0"/>
        <v>0.9439252336448598</v>
      </c>
      <c r="E27" s="195">
        <f>'VLADANJE OPOVO'!E27+'VLADANJE SEFKERIN'!E27+'VLADANJE SAKULE'!E27+'VLADANJE BARANDA'!E27+'VLADANJE OPOVO'!E28+'VLADANJE SEFKERIN'!E28+'VLADANJE SAKULE'!E28+'VLADANJE BARANDA'!E28+'VLADANJE OPOVO'!E29+'VLADANJE SEFKERIN'!E29+'VLADANJE SAKULE'!E29+'VLADANJE BARANDA'!E29</f>
        <v>1</v>
      </c>
      <c r="F27" s="135">
        <f t="shared" si="1"/>
        <v>0.009345794392523364</v>
      </c>
      <c r="G27" s="195">
        <f>'VLADANJE OPOVO'!G27+'VLADANJE SEFKERIN'!G27+'VLADANJE SAKULE'!G27+'VLADANJE BARANDA'!G27+'VLADANJE OPOVO'!G28+'VLADANJE SEFKERIN'!G28+'VLADANJE SAKULE'!G28+'VLADANJE BARANDA'!G28+'VLADANJE OPOVO'!G29+'VLADANJE SEFKERIN'!G29+'VLADANJE SAKULE'!G29+'VLADANJE BARANDA'!G29</f>
        <v>5</v>
      </c>
      <c r="H27" s="135">
        <f t="shared" si="2"/>
        <v>0.04672897196261682</v>
      </c>
      <c r="I27" s="195">
        <f>'VLADANJE OPOVO'!I27+'VLADANJE SEFKERIN'!I27+'VLADANJE SAKULE'!I27+'VLADANJE BARANDA'!I27+'VLADANJE OPOVO'!I28+'VLADANJE SEFKERIN'!I28+'VLADANJE SAKULE'!I28+'VLADANJE BARANDA'!I28+'VLADANJE OPOVO'!I29+'VLADANJE SEFKERIN'!I29+'VLADANJE SAKULE'!I29+'VLADANJE BARANDA'!I29</f>
        <v>0</v>
      </c>
      <c r="J27" s="135">
        <f t="shared" si="3"/>
      </c>
      <c r="K27" s="195">
        <f>'VLADANJE OPOVO'!K27+'VLADANJE SEFKERIN'!K27+'VLADANJE SAKULE'!K27+'VLADANJE BARANDA'!K27+'VLADANJE OPOVO'!K28+'VLADANJE SEFKERIN'!K28+'VLADANJE SAKULE'!K28+'VLADANJE BARANDA'!K28+'VLADANJE OPOVO'!K29+'VLADANJE SEFKERIN'!K29+'VLADANJE SAKULE'!K29+'VLADANJE BARANDA'!K29</f>
        <v>0</v>
      </c>
      <c r="L27" s="135">
        <f t="shared" si="4"/>
      </c>
      <c r="M27" s="195">
        <f>'VLADANJE OPOVO'!M27+'VLADANJE SEFKERIN'!M27+'VLADANJE SAKULE'!M27+'VLADANJE BARANDA'!M27+'VLADANJE OPOVO'!M28+'VLADANJE SEFKERIN'!M28+'VLADANJE SAKULE'!M28+'VLADANJE BARANDA'!M28+'VLADANJE OPOVO'!M29+'VLADANJE SEFKERIN'!M29+'VLADANJE SAKULE'!M29+'VLADANJE BARANDA'!M29</f>
        <v>0</v>
      </c>
      <c r="N27" s="355">
        <f t="shared" si="6"/>
      </c>
      <c r="O27" s="209"/>
      <c r="P27" s="209"/>
      <c r="Q27" s="209"/>
      <c r="R27" s="210"/>
      <c r="S27" s="182"/>
    </row>
    <row r="28" spans="1:19" s="211" customFormat="1" ht="18" customHeight="1" hidden="1">
      <c r="A28" s="351" t="s">
        <v>33</v>
      </c>
      <c r="B28" s="164"/>
      <c r="C28" s="193"/>
      <c r="D28" s="132" t="e">
        <f t="shared" si="0"/>
        <v>#DIV/0!</v>
      </c>
      <c r="E28" s="195"/>
      <c r="F28" s="135" t="e">
        <f t="shared" si="1"/>
        <v>#DIV/0!</v>
      </c>
      <c r="G28" s="195"/>
      <c r="H28" s="135" t="e">
        <f t="shared" si="2"/>
        <v>#DIV/0!</v>
      </c>
      <c r="I28" s="195"/>
      <c r="J28" s="135" t="e">
        <f t="shared" si="3"/>
        <v>#DIV/0!</v>
      </c>
      <c r="K28" s="195"/>
      <c r="L28" s="135" t="e">
        <f t="shared" si="4"/>
        <v>#DIV/0!</v>
      </c>
      <c r="M28" s="195"/>
      <c r="N28" s="355" t="e">
        <f t="shared" si="6"/>
        <v>#DIV/0!</v>
      </c>
      <c r="O28" s="209"/>
      <c r="P28" s="209"/>
      <c r="Q28" s="209"/>
      <c r="R28" s="210"/>
      <c r="S28" s="182"/>
    </row>
    <row r="29" spans="1:19" s="211" customFormat="1" ht="18" customHeight="1" hidden="1">
      <c r="A29" s="351" t="s">
        <v>78</v>
      </c>
      <c r="B29" s="164"/>
      <c r="C29" s="193"/>
      <c r="D29" s="132" t="e">
        <f t="shared" si="0"/>
        <v>#DIV/0!</v>
      </c>
      <c r="E29" s="195"/>
      <c r="F29" s="135" t="e">
        <f t="shared" si="1"/>
        <v>#DIV/0!</v>
      </c>
      <c r="G29" s="195"/>
      <c r="H29" s="135" t="e">
        <f t="shared" si="2"/>
        <v>#DIV/0!</v>
      </c>
      <c r="I29" s="195"/>
      <c r="J29" s="135" t="e">
        <f t="shared" si="3"/>
        <v>#DIV/0!</v>
      </c>
      <c r="K29" s="195"/>
      <c r="L29" s="135" t="e">
        <f t="shared" si="4"/>
        <v>#DIV/0!</v>
      </c>
      <c r="M29" s="195"/>
      <c r="N29" s="355" t="e">
        <f t="shared" si="6"/>
        <v>#DIV/0!</v>
      </c>
      <c r="O29" s="209"/>
      <c r="P29" s="209"/>
      <c r="Q29" s="209"/>
      <c r="R29" s="210"/>
      <c r="S29" s="182"/>
    </row>
    <row r="30" spans="1:19" s="211" customFormat="1" ht="18" customHeight="1" thickBot="1">
      <c r="A30" s="351" t="s">
        <v>107</v>
      </c>
      <c r="B30" s="197">
        <f>'VLADANJE OPOVO'!B30+'VLADANJE SEFKERIN'!B30+'VLADANJE SAKULE'!B30+'VLADANJE BARANDA'!B30+'VLADANJE OPOVO'!B31+'VLADANJE SEFKERIN'!B31+'VLADANJE SAKULE'!B31+'VLADANJE BARANDA'!B31+'VLADANJE OPOVO'!B32+'VLADANJE SEFKERIN'!B32+'VLADANJE SAKULE'!B32+'VLADANJE BARANDA'!B32</f>
        <v>96</v>
      </c>
      <c r="C30" s="193">
        <f>'VLADANJE OPOVO'!C30+'VLADANJE SEFKERIN'!C30+'VLADANJE SAKULE'!C30+'VLADANJE BARANDA'!C30+'VLADANJE OPOVO'!C31+'VLADANJE SEFKERIN'!C31+'VLADANJE SAKULE'!C31+'VLADANJE BARANDA'!C31+'VLADANJE OPOVO'!C32+'VLADANJE SEFKERIN'!C32+'VLADANJE SAKULE'!C32+'VLADANJE BARANDA'!C32</f>
        <v>87</v>
      </c>
      <c r="D30" s="132">
        <f t="shared" si="0"/>
        <v>0.90625</v>
      </c>
      <c r="E30" s="195">
        <f>'VLADANJE OPOVO'!E30+'VLADANJE SEFKERIN'!E30+'VLADANJE SAKULE'!E30+'VLADANJE BARANDA'!E30+'VLADANJE OPOVO'!E31+'VLADANJE SEFKERIN'!E31+'VLADANJE SAKULE'!E31+'VLADANJE BARANDA'!E31+'VLADANJE OPOVO'!E32+'VLADANJE SEFKERIN'!E32+'VLADANJE SAKULE'!E32+'VLADANJE BARANDA'!E32</f>
        <v>9</v>
      </c>
      <c r="F30" s="135">
        <f t="shared" si="1"/>
        <v>0.09375</v>
      </c>
      <c r="G30" s="195">
        <f>'VLADANJE OPOVO'!G30+'VLADANJE SEFKERIN'!G30+'VLADANJE SAKULE'!G30+'VLADANJE BARANDA'!G30+'VLADANJE OPOVO'!G31+'VLADANJE SEFKERIN'!G31+'VLADANJE SAKULE'!G31+'VLADANJE BARANDA'!G31+'VLADANJE OPOVO'!G32+'VLADANJE SEFKERIN'!G32+'VLADANJE SAKULE'!G32+'VLADANJE BARANDA'!G32</f>
        <v>0</v>
      </c>
      <c r="H30" s="135">
        <f t="shared" si="2"/>
      </c>
      <c r="I30" s="195">
        <f>'VLADANJE OPOVO'!I30+'VLADANJE SEFKERIN'!I30+'VLADANJE SAKULE'!I30+'VLADANJE BARANDA'!I30+'VLADANJE OPOVO'!I31+'VLADANJE SEFKERIN'!I31+'VLADANJE SAKULE'!I31+'VLADANJE BARANDA'!I31+'VLADANJE OPOVO'!I32+'VLADANJE SEFKERIN'!I32+'VLADANJE SAKULE'!I32+'VLADANJE BARANDA'!I32</f>
        <v>0</v>
      </c>
      <c r="J30" s="135">
        <f t="shared" si="3"/>
      </c>
      <c r="K30" s="195">
        <f>'VLADANJE OPOVO'!K30+'VLADANJE SEFKERIN'!K30+'VLADANJE SAKULE'!K30+'VLADANJE BARANDA'!K30+'VLADANJE OPOVO'!K31+'VLADANJE SEFKERIN'!K31+'VLADANJE SAKULE'!K31+'VLADANJE BARANDA'!K31+'VLADANJE OPOVO'!K32+'VLADANJE SEFKERIN'!K32+'VLADANJE SAKULE'!K32+'VLADANJE BARANDA'!K32</f>
        <v>0</v>
      </c>
      <c r="L30" s="135">
        <f t="shared" si="4"/>
      </c>
      <c r="M30" s="195">
        <f>'VLADANJE OPOVO'!M30+'VLADANJE SEFKERIN'!M30+'VLADANJE SAKULE'!M30+'VLADANJE BARANDA'!M30+'VLADANJE OPOVO'!M31+'VLADANJE SEFKERIN'!M31+'VLADANJE SAKULE'!M31+'VLADANJE BARANDA'!M31+'VLADANJE OPOVO'!M32+'VLADANJE SEFKERIN'!M32+'VLADANJE SAKULE'!M32+'VLADANJE BARANDA'!M32</f>
        <v>0</v>
      </c>
      <c r="N30" s="355">
        <f t="shared" si="6"/>
      </c>
      <c r="O30" s="209"/>
      <c r="P30" s="209"/>
      <c r="Q30" s="209"/>
      <c r="R30" s="210"/>
      <c r="S30" s="182"/>
    </row>
    <row r="31" spans="1:19" s="211" customFormat="1" ht="18" customHeight="1" hidden="1">
      <c r="A31" s="351" t="s">
        <v>35</v>
      </c>
      <c r="B31" s="164"/>
      <c r="C31" s="213"/>
      <c r="D31" s="132" t="e">
        <f t="shared" si="0"/>
        <v>#DIV/0!</v>
      </c>
      <c r="E31" s="185"/>
      <c r="F31" s="135" t="e">
        <f t="shared" si="1"/>
        <v>#DIV/0!</v>
      </c>
      <c r="G31" s="185"/>
      <c r="H31" s="135" t="e">
        <f t="shared" si="2"/>
        <v>#DIV/0!</v>
      </c>
      <c r="I31" s="185"/>
      <c r="J31" s="135" t="e">
        <f t="shared" si="3"/>
        <v>#DIV/0!</v>
      </c>
      <c r="K31" s="185"/>
      <c r="L31" s="135" t="e">
        <f t="shared" si="4"/>
        <v>#DIV/0!</v>
      </c>
      <c r="M31" s="185"/>
      <c r="N31" s="355" t="e">
        <f t="shared" si="6"/>
        <v>#DIV/0!</v>
      </c>
      <c r="O31" s="209"/>
      <c r="P31" s="209"/>
      <c r="Q31" s="209"/>
      <c r="R31" s="210"/>
      <c r="S31" s="182"/>
    </row>
    <row r="32" spans="1:19" s="211" customFormat="1" ht="18" customHeight="1" hidden="1" thickBot="1">
      <c r="A32" s="352" t="s">
        <v>87</v>
      </c>
      <c r="B32" s="165"/>
      <c r="C32" s="213"/>
      <c r="D32" s="133" t="e">
        <f t="shared" si="0"/>
        <v>#DIV/0!</v>
      </c>
      <c r="E32" s="185"/>
      <c r="F32" s="136" t="e">
        <f t="shared" si="1"/>
        <v>#DIV/0!</v>
      </c>
      <c r="G32" s="185"/>
      <c r="H32" s="136" t="e">
        <f t="shared" si="2"/>
        <v>#DIV/0!</v>
      </c>
      <c r="I32" s="185"/>
      <c r="J32" s="136" t="e">
        <f t="shared" si="3"/>
        <v>#DIV/0!</v>
      </c>
      <c r="K32" s="185"/>
      <c r="L32" s="136" t="e">
        <f t="shared" si="4"/>
        <v>#DIV/0!</v>
      </c>
      <c r="M32" s="185"/>
      <c r="N32" s="355" t="e">
        <f t="shared" si="6"/>
        <v>#DIV/0!</v>
      </c>
      <c r="O32" s="209"/>
      <c r="P32" s="209"/>
      <c r="Q32" s="209"/>
      <c r="R32" s="210"/>
      <c r="S32" s="182"/>
    </row>
    <row r="33" spans="1:18" s="191" customFormat="1" ht="18" customHeight="1" thickBot="1">
      <c r="A33" s="365" t="s">
        <v>36</v>
      </c>
      <c r="B33" s="356">
        <f>SUM(B20:B32)</f>
        <v>445</v>
      </c>
      <c r="C33" s="303">
        <f>SUM(C20:C32)</f>
        <v>396</v>
      </c>
      <c r="D33" s="366">
        <f t="shared" si="0"/>
        <v>0.8898876404494382</v>
      </c>
      <c r="E33" s="304">
        <f>SUM(E20:E32)</f>
        <v>28</v>
      </c>
      <c r="F33" s="367">
        <f t="shared" si="1"/>
        <v>0.06292134831460675</v>
      </c>
      <c r="G33" s="304">
        <f>SUM(G20:G32)</f>
        <v>16</v>
      </c>
      <c r="H33" s="367">
        <f t="shared" si="2"/>
        <v>0.035955056179775284</v>
      </c>
      <c r="I33" s="304">
        <f>SUM(I20:I32)</f>
        <v>2</v>
      </c>
      <c r="J33" s="367">
        <f t="shared" si="3"/>
        <v>0.0044943820224719105</v>
      </c>
      <c r="K33" s="304">
        <f>SUM(K20:K32)</f>
        <v>3</v>
      </c>
      <c r="L33" s="367">
        <f t="shared" si="4"/>
        <v>0.006741573033707865</v>
      </c>
      <c r="M33" s="304">
        <f>SUM(M20:M32)</f>
        <v>0</v>
      </c>
      <c r="N33" s="368">
        <f>IF(M33/B33&gt;0,M33/B33,"")</f>
      </c>
      <c r="O33" s="214"/>
      <c r="P33" s="214"/>
      <c r="Q33" s="214"/>
      <c r="R33" s="215"/>
    </row>
    <row r="34" spans="1:18" s="191" customFormat="1" ht="18" customHeight="1" thickBot="1">
      <c r="A34" s="360" t="s">
        <v>37</v>
      </c>
      <c r="B34" s="361">
        <f>B19+B33</f>
        <v>885</v>
      </c>
      <c r="C34" s="331">
        <f>C19+C33</f>
        <v>823</v>
      </c>
      <c r="D34" s="362">
        <f t="shared" si="0"/>
        <v>0.9299435028248587</v>
      </c>
      <c r="E34" s="332">
        <f>E19+E33</f>
        <v>35</v>
      </c>
      <c r="F34" s="363">
        <f t="shared" si="1"/>
        <v>0.03954802259887006</v>
      </c>
      <c r="G34" s="332">
        <f>G19+G33</f>
        <v>18</v>
      </c>
      <c r="H34" s="363">
        <f t="shared" si="2"/>
        <v>0.020338983050847456</v>
      </c>
      <c r="I34" s="332">
        <f>I19+I33</f>
        <v>2</v>
      </c>
      <c r="J34" s="363">
        <f t="shared" si="3"/>
        <v>0.0022598870056497176</v>
      </c>
      <c r="K34" s="332">
        <f>K19+K33</f>
        <v>3</v>
      </c>
      <c r="L34" s="363">
        <f t="shared" si="4"/>
        <v>0.003389830508474576</v>
      </c>
      <c r="M34" s="332">
        <f>M19+M33</f>
        <v>4</v>
      </c>
      <c r="N34" s="364">
        <f>IF(M34/B34&gt;0,M34/B34,"")</f>
        <v>0.004519774011299435</v>
      </c>
      <c r="O34" s="214"/>
      <c r="P34" s="214"/>
      <c r="Q34" s="214"/>
      <c r="R34" s="215"/>
    </row>
    <row r="35" spans="15:18" ht="15.75">
      <c r="O35" s="202"/>
      <c r="P35" s="202"/>
      <c r="Q35" s="202"/>
      <c r="R35" s="202"/>
    </row>
  </sheetData>
  <sheetProtection selectLockedCells="1"/>
  <mergeCells count="3">
    <mergeCell ref="A2:L2"/>
    <mergeCell ref="C4:N4"/>
    <mergeCell ref="A1:N1"/>
  </mergeCells>
  <printOptions horizontalCentered="1"/>
  <pageMargins left="0.4724409448818898" right="0.4330708661417323" top="0.984251968503937" bottom="0.984251968503937" header="0.5118110236220472" footer="0.5118110236220472"/>
  <pageSetup horizontalDpi="600" verticalDpi="600" orientation="landscape" paperSize="9" scale="9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4"/>
  </sheetPr>
  <dimension ref="A1:S35"/>
  <sheetViews>
    <sheetView view="pageBreakPreview" zoomScale="85" zoomScaleSheetLayoutView="85" zoomScalePageLayoutView="0" workbookViewId="0" topLeftCell="A1">
      <selection activeCell="A2" sqref="A2:N2"/>
    </sheetView>
  </sheetViews>
  <sheetFormatPr defaultColWidth="0" defaultRowHeight="15.75" customHeight="1" zeroHeight="1"/>
  <cols>
    <col min="1" max="1" width="8.296875" style="49" customWidth="1"/>
    <col min="2" max="2" width="16.296875" style="49" customWidth="1"/>
    <col min="3" max="12" width="8.296875" style="49" customWidth="1"/>
    <col min="13" max="13" width="8.8984375" style="169" customWidth="1"/>
    <col min="14" max="15" width="8.296875" style="49" customWidth="1"/>
    <col min="16" max="19" width="8.296875" style="49" hidden="1" customWidth="1"/>
    <col min="20" max="16384" width="8.296875" style="48" hidden="1" customWidth="1"/>
  </cols>
  <sheetData>
    <row r="1" spans="1:19" s="166" customFormat="1" ht="15.75">
      <c r="A1" s="679" t="s">
        <v>172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80"/>
      <c r="N1" s="680"/>
      <c r="O1" s="73"/>
      <c r="P1" s="73"/>
      <c r="Q1" s="73"/>
      <c r="R1" s="73"/>
      <c r="S1" s="74"/>
    </row>
    <row r="2" spans="1:18" ht="15.75">
      <c r="A2" s="689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1"/>
      <c r="N2" s="691"/>
      <c r="O2" s="64"/>
      <c r="P2" s="64"/>
      <c r="Q2" s="64"/>
      <c r="R2" s="64"/>
    </row>
    <row r="3" spans="1:13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71"/>
    </row>
    <row r="4" spans="1:19" s="28" customFormat="1" ht="15.75">
      <c r="A4" s="345"/>
      <c r="B4" s="346" t="s">
        <v>1</v>
      </c>
      <c r="C4" s="686" t="s">
        <v>96</v>
      </c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678"/>
      <c r="O4" s="75"/>
      <c r="P4" s="75"/>
      <c r="Q4" s="75"/>
      <c r="R4" s="71"/>
      <c r="S4" s="5"/>
    </row>
    <row r="5" spans="1:19" s="167" customFormat="1" ht="76.5" customHeight="1">
      <c r="A5" s="347" t="s">
        <v>3</v>
      </c>
      <c r="B5" s="161" t="s">
        <v>39</v>
      </c>
      <c r="C5" s="172" t="s">
        <v>114</v>
      </c>
      <c r="D5" s="127" t="s">
        <v>9</v>
      </c>
      <c r="E5" s="128" t="s">
        <v>115</v>
      </c>
      <c r="F5" s="127" t="s">
        <v>9</v>
      </c>
      <c r="G5" s="128" t="s">
        <v>116</v>
      </c>
      <c r="H5" s="127" t="s">
        <v>9</v>
      </c>
      <c r="I5" s="128" t="s">
        <v>117</v>
      </c>
      <c r="J5" s="127" t="s">
        <v>9</v>
      </c>
      <c r="K5" s="128" t="s">
        <v>118</v>
      </c>
      <c r="L5" s="127" t="s">
        <v>9</v>
      </c>
      <c r="M5" s="128" t="s">
        <v>111</v>
      </c>
      <c r="N5" s="348" t="s">
        <v>9</v>
      </c>
      <c r="O5" s="77"/>
      <c r="P5" s="77"/>
      <c r="Q5" s="78"/>
      <c r="R5" s="79"/>
      <c r="S5" s="79"/>
    </row>
    <row r="6" spans="1:19" s="168" customFormat="1" ht="18" customHeight="1">
      <c r="A6" s="349" t="s">
        <v>14</v>
      </c>
      <c r="B6" s="162">
        <f>'VASP DISC MERE OPOVO'!B6+'VASP DISC MERE SAKULE'!B6+'VASP DISC MERE BARANDA'!B6+'VASP DISC MERE SEF'!B6</f>
        <v>5</v>
      </c>
      <c r="C6" s="173">
        <f>'VASP DISC MERE OPOVO'!C6+'VASP DISC MERE SEF'!C6+'VASP DISC MERE SAKULE'!C6+'VASP DISC MERE BARANDA'!C6</f>
        <v>0</v>
      </c>
      <c r="D6" s="132">
        <f aca="true" t="shared" si="0" ref="D6:D34">IF(C6/B6&gt;0,C6/B6,"")</f>
      </c>
      <c r="E6" s="89">
        <f>'VASP DISC MERE OPOVO'!E6+'VASP DISC MERE SEF'!E6+'VASP DISC MERE SAKULE'!E6+'VASP DISC MERE BARANDA'!E6</f>
        <v>0</v>
      </c>
      <c r="F6" s="135">
        <f aca="true" t="shared" si="1" ref="F6:F34">IF(E6/B6&gt;0,E6/B6,"")</f>
      </c>
      <c r="G6" s="89">
        <f>'VASP DISC MERE OPOVO'!G6+'VASP DISC MERE SEF'!G6+'VASP DISC MERE SAKULE'!G6+'VASP DISC MERE BARANDA'!G6</f>
        <v>0</v>
      </c>
      <c r="H6" s="135">
        <f aca="true" t="shared" si="2" ref="H6:H34">IF(G6/B6&gt;0,G6/B6,"")</f>
      </c>
      <c r="I6" s="89">
        <f>'VASP DISC MERE OPOVO'!I6+'VASP DISC MERE SEF'!I6+'VASP DISC MERE SAKULE'!I6+'VASP DISC MERE BARANDA'!I6</f>
        <v>0</v>
      </c>
      <c r="J6" s="135">
        <f aca="true" t="shared" si="3" ref="J6:J34">IF(I6/B6&gt;0,I6/B6,"")</f>
      </c>
      <c r="K6" s="89">
        <f>'VASP DISC MERE OPOVO'!K6+'VASP DISC MERE SEF'!K6+'VASP DISC MERE SAKULE'!K6+'VASP DISC MERE BARANDA'!K6</f>
        <v>0</v>
      </c>
      <c r="L6" s="135">
        <f aca="true" t="shared" si="4" ref="L6:L34">IF(K6/B6&gt;0,K6/B6,"")</f>
      </c>
      <c r="M6" s="89">
        <f>'VASP DISC MERE OPOVO'!M6+'VASP DISC MERE SEF'!M6+'VASP DISC MERE SAKULE'!M6+'VASP DISC MERE BARANDA'!M6</f>
        <v>0</v>
      </c>
      <c r="N6" s="350">
        <f>IF(M6/B6&gt;0,M6/B6,"")</f>
      </c>
      <c r="O6" s="54"/>
      <c r="P6" s="54"/>
      <c r="Q6" s="54"/>
      <c r="R6" s="55"/>
      <c r="S6" s="7"/>
    </row>
    <row r="7" spans="1:19" s="168" customFormat="1" ht="18" customHeight="1">
      <c r="A7" s="351" t="s">
        <v>100</v>
      </c>
      <c r="B7" s="162">
        <f>'VASP DISC MERE OPOVO'!B7+'VASP DISC MERE SAKULE'!B7+'VASP DISC MERE BARANDA'!B7+'VASP DISC MERE SEF'!B7+'VASP DISC MERE OPOVO'!B8+'VASP DISC MERE SEF'!B8</f>
        <v>114</v>
      </c>
      <c r="C7" s="173">
        <f>'VASP DISC MERE OPOVO'!C7+'VASP DISC MERE OPOVO'!C8+'VASP DISC MERE SEF'!C7+'VASP DISC MERE SAKULE'!C7+'VASP DISC MERE BARANDA'!C7</f>
        <v>0</v>
      </c>
      <c r="D7" s="132">
        <f t="shared" si="0"/>
      </c>
      <c r="E7" s="89">
        <f>'VASP DISC MERE OPOVO'!E7+'VASP DISC MERE OPOVO'!E8+'VASP DISC MERE SEF'!E7+'VASP DISC MERE SAKULE'!E7+'VASP DISC MERE BARANDA'!E7</f>
        <v>0</v>
      </c>
      <c r="F7" s="135">
        <f t="shared" si="1"/>
      </c>
      <c r="G7" s="89">
        <f>'VASP DISC MERE OPOVO'!G7+'VASP DISC MERE OPOVO'!G8+'VASP DISC MERE SEF'!G7+'VASP DISC MERE SAKULE'!G7+'VASP DISC MERE BARANDA'!G7</f>
        <v>0</v>
      </c>
      <c r="H7" s="135">
        <f t="shared" si="2"/>
      </c>
      <c r="I7" s="89">
        <f>'VASP DISC MERE OPOVO'!I7+'VASP DISC MERE OPOVO'!I8+'VASP DISC MERE SEF'!I7+'VASP DISC MERE SAKULE'!I7+'VASP DISC MERE BARANDA'!I7</f>
        <v>0</v>
      </c>
      <c r="J7" s="135">
        <f t="shared" si="3"/>
      </c>
      <c r="K7" s="89">
        <f>'VASP DISC MERE OPOVO'!K7+'VASP DISC MERE OPOVO'!K8+'VASP DISC MERE SEF'!K7+'VASP DISC MERE SAKULE'!K7+'VASP DISC MERE BARANDA'!K7</f>
        <v>0</v>
      </c>
      <c r="L7" s="135">
        <f t="shared" si="4"/>
      </c>
      <c r="M7" s="89">
        <f>'VASP DISC MERE OPOVO'!M7+'VASP DISC MERE OPOVO'!M8+'VASP DISC MERE SEF'!M7+'VASP DISC MERE SAKULE'!M7+'VASP DISC MERE BARANDA'!M7</f>
        <v>0</v>
      </c>
      <c r="N7" s="350">
        <f>IF(M7/B7&gt;0,M7/B7,"")</f>
      </c>
      <c r="O7" s="54"/>
      <c r="P7" s="54"/>
      <c r="Q7" s="54"/>
      <c r="R7" s="55"/>
      <c r="S7" s="7"/>
    </row>
    <row r="8" spans="1:19" s="168" customFormat="1" ht="18" customHeight="1" hidden="1">
      <c r="A8" s="351" t="s">
        <v>16</v>
      </c>
      <c r="B8" s="162"/>
      <c r="C8" s="173"/>
      <c r="D8" s="132" t="e">
        <f t="shared" si="0"/>
        <v>#DIV/0!</v>
      </c>
      <c r="E8" s="89"/>
      <c r="F8" s="135" t="e">
        <f t="shared" si="1"/>
        <v>#DIV/0!</v>
      </c>
      <c r="G8" s="89"/>
      <c r="H8" s="135" t="e">
        <f t="shared" si="2"/>
        <v>#DIV/0!</v>
      </c>
      <c r="I8" s="89"/>
      <c r="J8" s="135" t="e">
        <f t="shared" si="3"/>
        <v>#DIV/0!</v>
      </c>
      <c r="K8" s="89"/>
      <c r="L8" s="135" t="e">
        <f t="shared" si="4"/>
        <v>#DIV/0!</v>
      </c>
      <c r="M8" s="89"/>
      <c r="N8" s="350" t="e">
        <f aca="true" t="shared" si="5" ref="N8:N17">IF(M8/B8&gt;0,M8/B8,"")</f>
        <v>#DIV/0!</v>
      </c>
      <c r="O8" s="54"/>
      <c r="P8" s="54"/>
      <c r="Q8" s="54"/>
      <c r="R8" s="55"/>
      <c r="S8" s="7"/>
    </row>
    <row r="9" spans="1:19" s="168" customFormat="1" ht="18" customHeight="1" hidden="1">
      <c r="A9" s="351" t="s">
        <v>85</v>
      </c>
      <c r="B9" s="162"/>
      <c r="C9" s="173"/>
      <c r="D9" s="132" t="e">
        <f t="shared" si="0"/>
        <v>#DIV/0!</v>
      </c>
      <c r="E9" s="89"/>
      <c r="F9" s="135" t="e">
        <f t="shared" si="1"/>
        <v>#DIV/0!</v>
      </c>
      <c r="G9" s="89"/>
      <c r="H9" s="135" t="e">
        <f t="shared" si="2"/>
        <v>#DIV/0!</v>
      </c>
      <c r="I9" s="89"/>
      <c r="J9" s="135" t="e">
        <f t="shared" si="3"/>
        <v>#DIV/0!</v>
      </c>
      <c r="K9" s="89"/>
      <c r="L9" s="135" t="e">
        <f t="shared" si="4"/>
        <v>#DIV/0!</v>
      </c>
      <c r="M9" s="89"/>
      <c r="N9" s="350" t="e">
        <f t="shared" si="5"/>
        <v>#DIV/0!</v>
      </c>
      <c r="O9" s="54"/>
      <c r="P9" s="54"/>
      <c r="Q9" s="54"/>
      <c r="R9" s="55"/>
      <c r="S9" s="7"/>
    </row>
    <row r="10" spans="1:19" s="168" customFormat="1" ht="18" customHeight="1">
      <c r="A10" s="351" t="s">
        <v>101</v>
      </c>
      <c r="B10" s="162">
        <f>'VASP DISC MERE OPOVO'!B10+'VASP DISC MERE SAKULE'!B10+'VASP DISC MERE BARANDA'!B10+'VASP DISC MERE SEF'!B10+'VASP DISC MERE OPOVO'!B11+'VASP DISC MERE SEF'!B11</f>
        <v>93</v>
      </c>
      <c r="C10" s="173">
        <f>'VASP DISC MERE OPOVO'!C10+'VASP DISC MERE OPOVO'!C11+'VASP DISC MERE SEF'!C10+'VASP DISC MERE SAKULE'!C10+'VASP DISC MERE BARANDA'!C10</f>
        <v>0</v>
      </c>
      <c r="D10" s="132">
        <f t="shared" si="0"/>
      </c>
      <c r="E10" s="89">
        <f>'VASP DISC MERE OPOVO'!E10+'VASP DISC MERE OPOVO'!E11+'VASP DISC MERE SEF'!E10+'VASP DISC MERE SAKULE'!E10+'VASP DISC MERE BARANDA'!E10</f>
        <v>2</v>
      </c>
      <c r="F10" s="135">
        <f t="shared" si="1"/>
        <v>0.021505376344086023</v>
      </c>
      <c r="G10" s="89">
        <f>'VASP DISC MERE OPOVO'!G10+'VASP DISC MERE OPOVO'!G11+'VASP DISC MERE SEF'!G10+'VASP DISC MERE SAKULE'!G10+'VASP DISC MERE BARANDA'!G10</f>
        <v>0</v>
      </c>
      <c r="H10" s="135">
        <f t="shared" si="2"/>
      </c>
      <c r="I10" s="89">
        <f>'VASP DISC MERE OPOVO'!I10+'VASP DISC MERE OPOVO'!I11+'VASP DISC MERE SEF'!I10+'VASP DISC MERE SAKULE'!I10+'VASP DISC MERE BARANDA'!I10</f>
        <v>0</v>
      </c>
      <c r="J10" s="135">
        <f t="shared" si="3"/>
      </c>
      <c r="K10" s="89">
        <f>'VASP DISC MERE OPOVO'!K10+'VASP DISC MERE OPOVO'!K11+'VASP DISC MERE SEF'!K10+'VASP DISC MERE SAKULE'!K10+'VASP DISC MERE BARANDA'!K10</f>
        <v>0</v>
      </c>
      <c r="L10" s="135">
        <f t="shared" si="4"/>
      </c>
      <c r="M10" s="89">
        <f>'VASP DISC MERE OPOVO'!M10+'VASP DISC MERE OPOVO'!M11+'VASP DISC MERE SEF'!M10+'VASP DISC MERE SAKULE'!M10+'VASP DISC MERE BARANDA'!M10</f>
        <v>0</v>
      </c>
      <c r="N10" s="350">
        <f t="shared" si="5"/>
      </c>
      <c r="O10" s="54"/>
      <c r="P10" s="54"/>
      <c r="Q10" s="54"/>
      <c r="R10" s="55"/>
      <c r="S10" s="7"/>
    </row>
    <row r="11" spans="1:19" s="168" customFormat="1" ht="18" customHeight="1" hidden="1">
      <c r="A11" s="351" t="s">
        <v>18</v>
      </c>
      <c r="B11" s="162"/>
      <c r="C11" s="173"/>
      <c r="D11" s="132" t="e">
        <f t="shared" si="0"/>
        <v>#DIV/0!</v>
      </c>
      <c r="E11" s="89"/>
      <c r="F11" s="135" t="e">
        <f t="shared" si="1"/>
        <v>#DIV/0!</v>
      </c>
      <c r="G11" s="89"/>
      <c r="H11" s="135" t="e">
        <f t="shared" si="2"/>
        <v>#DIV/0!</v>
      </c>
      <c r="I11" s="89"/>
      <c r="J11" s="135" t="e">
        <f t="shared" si="3"/>
        <v>#DIV/0!</v>
      </c>
      <c r="K11" s="89"/>
      <c r="L11" s="135" t="e">
        <f t="shared" si="4"/>
        <v>#DIV/0!</v>
      </c>
      <c r="M11" s="89"/>
      <c r="N11" s="350" t="e">
        <f t="shared" si="5"/>
        <v>#DIV/0!</v>
      </c>
      <c r="O11" s="54"/>
      <c r="P11" s="54"/>
      <c r="Q11" s="54"/>
      <c r="R11" s="55"/>
      <c r="S11" s="7"/>
    </row>
    <row r="12" spans="1:19" s="168" customFormat="1" ht="18" customHeight="1" hidden="1">
      <c r="A12" s="351" t="s">
        <v>86</v>
      </c>
      <c r="B12" s="162"/>
      <c r="C12" s="173"/>
      <c r="D12" s="132" t="e">
        <f t="shared" si="0"/>
        <v>#DIV/0!</v>
      </c>
      <c r="E12" s="89"/>
      <c r="F12" s="135" t="e">
        <f t="shared" si="1"/>
        <v>#DIV/0!</v>
      </c>
      <c r="G12" s="89"/>
      <c r="H12" s="135" t="e">
        <f t="shared" si="2"/>
        <v>#DIV/0!</v>
      </c>
      <c r="I12" s="89"/>
      <c r="J12" s="135" t="e">
        <f t="shared" si="3"/>
        <v>#DIV/0!</v>
      </c>
      <c r="K12" s="89"/>
      <c r="L12" s="135" t="e">
        <f t="shared" si="4"/>
        <v>#DIV/0!</v>
      </c>
      <c r="M12" s="89"/>
      <c r="N12" s="350" t="e">
        <f t="shared" si="5"/>
        <v>#DIV/0!</v>
      </c>
      <c r="O12" s="54"/>
      <c r="P12" s="54"/>
      <c r="Q12" s="54"/>
      <c r="R12" s="55"/>
      <c r="S12" s="7"/>
    </row>
    <row r="13" spans="1:19" s="168" customFormat="1" ht="18" customHeight="1">
      <c r="A13" s="351" t="s">
        <v>102</v>
      </c>
      <c r="B13" s="162">
        <f>'VASP DISC MERE OPOVO'!B13+'VASP DISC MERE SAKULE'!B13+'VASP DISC MERE BARANDA'!B13+'VASP DISC MERE SEF'!B13+'VASP DISC MERE OPOVO'!B14+'VASP DISC MERE SEF'!B14</f>
        <v>125</v>
      </c>
      <c r="C13" s="173">
        <f>'VASP DISC MERE OPOVO'!C13+'VASP DISC MERE OPOVO'!C14+'VASP DISC MERE SEF'!C13+'VASP DISC MERE SAKULE'!C13+'VASP DISC MERE BARANDA'!C13</f>
        <v>0</v>
      </c>
      <c r="D13" s="132">
        <f t="shared" si="0"/>
      </c>
      <c r="E13" s="89">
        <f>'VASP DISC MERE OPOVO'!E13+'VASP DISC MERE OPOVO'!E14+'VASP DISC MERE SEF'!E13+'VASP DISC MERE SAKULE'!E13+'VASP DISC MERE BARANDA'!E13</f>
        <v>1</v>
      </c>
      <c r="F13" s="135">
        <f t="shared" si="1"/>
        <v>0.008</v>
      </c>
      <c r="G13" s="89">
        <f>'VASP DISC MERE OPOVO'!G13+'VASP DISC MERE OPOVO'!G14+'VASP DISC MERE SEF'!G13+'VASP DISC MERE SAKULE'!G13+'VASP DISC MERE BARANDA'!G13</f>
        <v>0</v>
      </c>
      <c r="H13" s="135">
        <f t="shared" si="2"/>
      </c>
      <c r="I13" s="89">
        <f>'VASP DISC MERE OPOVO'!I13+'VASP DISC MERE OPOVO'!I14+'VASP DISC MERE SEF'!I13+'VASP DISC MERE SAKULE'!I13+'VASP DISC MERE BARANDA'!I13</f>
        <v>0</v>
      </c>
      <c r="J13" s="135">
        <f t="shared" si="3"/>
      </c>
      <c r="K13" s="89">
        <f>'VASP DISC MERE OPOVO'!K13+'VASP DISC MERE OPOVO'!K14+'VASP DISC MERE SEF'!K13+'VASP DISC MERE SAKULE'!K13+'VASP DISC MERE BARANDA'!K13</f>
        <v>0</v>
      </c>
      <c r="L13" s="135">
        <f t="shared" si="4"/>
      </c>
      <c r="M13" s="89">
        <f>'VASP DISC MERE OPOVO'!M13+'VASP DISC MERE OPOVO'!M14+'VASP DISC MERE SEF'!M13+'VASP DISC MERE SAKULE'!M13+'VASP DISC MERE BARANDA'!M13</f>
        <v>0</v>
      </c>
      <c r="N13" s="350">
        <f t="shared" si="5"/>
      </c>
      <c r="O13" s="54"/>
      <c r="P13" s="54"/>
      <c r="Q13" s="54"/>
      <c r="R13" s="55"/>
      <c r="S13" s="7"/>
    </row>
    <row r="14" spans="1:19" s="168" customFormat="1" ht="18" customHeight="1" hidden="1">
      <c r="A14" s="351" t="s">
        <v>20</v>
      </c>
      <c r="B14" s="162"/>
      <c r="C14" s="173"/>
      <c r="D14" s="132" t="e">
        <f t="shared" si="0"/>
        <v>#DIV/0!</v>
      </c>
      <c r="E14" s="89"/>
      <c r="F14" s="135" t="e">
        <f t="shared" si="1"/>
        <v>#DIV/0!</v>
      </c>
      <c r="G14" s="89"/>
      <c r="H14" s="135" t="e">
        <f t="shared" si="2"/>
        <v>#DIV/0!</v>
      </c>
      <c r="I14" s="89"/>
      <c r="J14" s="135" t="e">
        <f t="shared" si="3"/>
        <v>#DIV/0!</v>
      </c>
      <c r="K14" s="89"/>
      <c r="L14" s="135" t="e">
        <f t="shared" si="4"/>
        <v>#DIV/0!</v>
      </c>
      <c r="M14" s="89"/>
      <c r="N14" s="350" t="e">
        <f t="shared" si="5"/>
        <v>#DIV/0!</v>
      </c>
      <c r="O14" s="54"/>
      <c r="P14" s="54"/>
      <c r="Q14" s="54"/>
      <c r="R14" s="55"/>
      <c r="S14" s="7"/>
    </row>
    <row r="15" spans="1:19" s="168" customFormat="1" ht="18" customHeight="1" hidden="1">
      <c r="A15" s="351" t="s">
        <v>21</v>
      </c>
      <c r="B15" s="162"/>
      <c r="C15" s="173"/>
      <c r="D15" s="132" t="e">
        <f t="shared" si="0"/>
        <v>#DIV/0!</v>
      </c>
      <c r="E15" s="89"/>
      <c r="F15" s="135" t="e">
        <f t="shared" si="1"/>
        <v>#DIV/0!</v>
      </c>
      <c r="G15" s="89"/>
      <c r="H15" s="135" t="e">
        <f t="shared" si="2"/>
        <v>#DIV/0!</v>
      </c>
      <c r="I15" s="89"/>
      <c r="J15" s="135" t="e">
        <f t="shared" si="3"/>
        <v>#DIV/0!</v>
      </c>
      <c r="K15" s="89"/>
      <c r="L15" s="135" t="e">
        <f t="shared" si="4"/>
        <v>#DIV/0!</v>
      </c>
      <c r="M15" s="89"/>
      <c r="N15" s="350" t="e">
        <f t="shared" si="5"/>
        <v>#DIV/0!</v>
      </c>
      <c r="O15" s="54"/>
      <c r="P15" s="54"/>
      <c r="Q15" s="54"/>
      <c r="R15" s="55"/>
      <c r="S15" s="7"/>
    </row>
    <row r="16" spans="1:19" s="168" customFormat="1" ht="18" customHeight="1" thickBot="1">
      <c r="A16" s="351" t="s">
        <v>103</v>
      </c>
      <c r="B16" s="162">
        <f>'VASP DISC MERE OPOVO'!B16+'VASP DISC MERE SAKULE'!B16+'VASP DISC MERE BARANDA'!B16+'VASP DISC MERE SEF'!B16+'VASP DISC MERE OPOVO'!B17+'VASP DISC MERE SEF'!B17</f>
        <v>102</v>
      </c>
      <c r="C16" s="173">
        <f>'VASP DISC MERE OPOVO'!C16+'VASP DISC MERE OPOVO'!C17+'VASP DISC MERE SEF'!C16+'VASP DISC MERE SAKULE'!C16+'VASP DISC MERE BARANDA'!C16</f>
        <v>0</v>
      </c>
      <c r="D16" s="132">
        <f t="shared" si="0"/>
      </c>
      <c r="E16" s="89">
        <f>'VASP DISC MERE OPOVO'!E16+'VASP DISC MERE OPOVO'!E17+'VASP DISC MERE SEF'!E16+'VASP DISC MERE SAKULE'!E16+'VASP DISC MERE BARANDA'!E16</f>
        <v>0</v>
      </c>
      <c r="F16" s="135">
        <f t="shared" si="1"/>
      </c>
      <c r="G16" s="89">
        <f>'VASP DISC MERE OPOVO'!G16+'VASP DISC MERE OPOVO'!G17+'VASP DISC MERE SEF'!G16+'VASP DISC MERE SAKULE'!G16+'VASP DISC MERE BARANDA'!G16</f>
        <v>0</v>
      </c>
      <c r="H16" s="135">
        <f t="shared" si="2"/>
      </c>
      <c r="I16" s="89">
        <f>'VASP DISC MERE OPOVO'!I16+'VASP DISC MERE OPOVO'!I17+'VASP DISC MERE SEF'!I16+'VASP DISC MERE SAKULE'!I16+'VASP DISC MERE BARANDA'!I16</f>
        <v>0</v>
      </c>
      <c r="J16" s="135">
        <f t="shared" si="3"/>
      </c>
      <c r="K16" s="89">
        <f>'VASP DISC MERE OPOVO'!K16+'VASP DISC MERE OPOVO'!K17+'VASP DISC MERE SEF'!K16+'VASP DISC MERE SAKULE'!K16+'VASP DISC MERE BARANDA'!K16</f>
        <v>0</v>
      </c>
      <c r="L16" s="135">
        <f t="shared" si="4"/>
      </c>
      <c r="M16" s="89">
        <f>'VASP DISC MERE OPOVO'!M16+'VASP DISC MERE OPOVO'!M17+'VASP DISC MERE SEF'!M16+'VASP DISC MERE SAKULE'!M16+'VASP DISC MERE BARANDA'!M16</f>
        <v>0</v>
      </c>
      <c r="N16" s="350">
        <f t="shared" si="5"/>
      </c>
      <c r="O16" s="54"/>
      <c r="P16" s="54"/>
      <c r="Q16" s="54"/>
      <c r="R16" s="55"/>
      <c r="S16" s="7"/>
    </row>
    <row r="17" spans="1:19" s="168" customFormat="1" ht="18" customHeight="1" hidden="1">
      <c r="A17" s="351" t="s">
        <v>23</v>
      </c>
      <c r="B17" s="162"/>
      <c r="C17" s="173"/>
      <c r="D17" s="132" t="e">
        <f t="shared" si="0"/>
        <v>#DIV/0!</v>
      </c>
      <c r="E17" s="89"/>
      <c r="F17" s="135" t="e">
        <f t="shared" si="1"/>
        <v>#DIV/0!</v>
      </c>
      <c r="G17" s="89"/>
      <c r="H17" s="135" t="e">
        <f t="shared" si="2"/>
        <v>#DIV/0!</v>
      </c>
      <c r="I17" s="89"/>
      <c r="J17" s="135" t="e">
        <f t="shared" si="3"/>
        <v>#DIV/0!</v>
      </c>
      <c r="K17" s="89"/>
      <c r="L17" s="135" t="e">
        <f t="shared" si="4"/>
        <v>#DIV/0!</v>
      </c>
      <c r="M17" s="89"/>
      <c r="N17" s="350" t="e">
        <f t="shared" si="5"/>
        <v>#DIV/0!</v>
      </c>
      <c r="O17" s="54"/>
      <c r="P17" s="54"/>
      <c r="Q17" s="54"/>
      <c r="R17" s="55"/>
      <c r="S17" s="7"/>
    </row>
    <row r="18" spans="1:19" s="168" customFormat="1" ht="18" customHeight="1" hidden="1" thickBot="1">
      <c r="A18" s="352" t="s">
        <v>24</v>
      </c>
      <c r="B18" s="162"/>
      <c r="C18" s="173"/>
      <c r="D18" s="133" t="e">
        <f t="shared" si="0"/>
        <v>#DIV/0!</v>
      </c>
      <c r="E18" s="89"/>
      <c r="F18" s="136" t="e">
        <f t="shared" si="1"/>
        <v>#DIV/0!</v>
      </c>
      <c r="G18" s="89"/>
      <c r="H18" s="136" t="e">
        <f t="shared" si="2"/>
        <v>#DIV/0!</v>
      </c>
      <c r="I18" s="89"/>
      <c r="J18" s="136" t="e">
        <f t="shared" si="3"/>
        <v>#DIV/0!</v>
      </c>
      <c r="K18" s="89"/>
      <c r="L18" s="136" t="e">
        <f t="shared" si="4"/>
        <v>#DIV/0!</v>
      </c>
      <c r="M18" s="89"/>
      <c r="N18" s="353" t="e">
        <f>IF(M18/B18&gt;0,M18/B18,"")</f>
        <v>#DIV/0!</v>
      </c>
      <c r="O18" s="54"/>
      <c r="P18" s="54"/>
      <c r="Q18" s="54"/>
      <c r="R18" s="55"/>
      <c r="S18" s="7"/>
    </row>
    <row r="19" spans="1:18" s="70" customFormat="1" ht="18" customHeight="1" thickBot="1">
      <c r="A19" s="365" t="s">
        <v>25</v>
      </c>
      <c r="B19" s="356">
        <f>SUM(B6:B18)</f>
        <v>439</v>
      </c>
      <c r="C19" s="303">
        <f>SUM(C6:C18)</f>
        <v>0</v>
      </c>
      <c r="D19" s="357">
        <f t="shared" si="0"/>
      </c>
      <c r="E19" s="304">
        <f>SUM(E6:E18)</f>
        <v>3</v>
      </c>
      <c r="F19" s="358">
        <f t="shared" si="1"/>
        <v>0.00683371298405467</v>
      </c>
      <c r="G19" s="304">
        <f>SUM(G6:G18)</f>
        <v>0</v>
      </c>
      <c r="H19" s="358">
        <f t="shared" si="2"/>
      </c>
      <c r="I19" s="304">
        <f>SUM(I6:I18)</f>
        <v>0</v>
      </c>
      <c r="J19" s="358">
        <f t="shared" si="3"/>
      </c>
      <c r="K19" s="304">
        <f>SUM(K6:K18)</f>
        <v>0</v>
      </c>
      <c r="L19" s="358">
        <f t="shared" si="4"/>
      </c>
      <c r="M19" s="304">
        <f>SUM(M6:M18)</f>
        <v>0</v>
      </c>
      <c r="N19" s="359">
        <f>IF(M19/B19&gt;0,M19/B19,"")</f>
      </c>
      <c r="O19" s="69"/>
      <c r="P19" s="69"/>
      <c r="Q19" s="69"/>
      <c r="R19" s="69"/>
    </row>
    <row r="20" spans="1:19" s="168" customFormat="1" ht="18" customHeight="1" hidden="1">
      <c r="A20" s="354" t="s">
        <v>14</v>
      </c>
      <c r="B20" s="162">
        <f>'VASP DISC MERE OPOVO'!B20+'VASP DISC MERE SAKULE'!B20+'VASP DISC MERE BARANDA'!B20+'VASP DISC MERE SEF'!B20</f>
        <v>0</v>
      </c>
      <c r="C20" s="175">
        <f>'VASP DISC MERE OPOVO'!C20+'VASP DISC MERE SEF'!C20+'VASP DISC MERE SAKULE'!C20+'VASP DISC MERE BARANDA'!C20</f>
        <v>0</v>
      </c>
      <c r="D20" s="134" t="e">
        <f t="shared" si="0"/>
        <v>#DIV/0!</v>
      </c>
      <c r="E20" s="91">
        <f>'VASP DISC MERE OPOVO'!E20+'VASP DISC MERE SEF'!E20+'VASP DISC MERE SAKULE'!E20+'VASP DISC MERE BARANDA'!E20</f>
        <v>0</v>
      </c>
      <c r="F20" s="137" t="e">
        <f t="shared" si="1"/>
        <v>#DIV/0!</v>
      </c>
      <c r="G20" s="91">
        <f>'VASP DISC MERE OPOVO'!G20+'VASP DISC MERE SEF'!G20+'VASP DISC MERE SAKULE'!G20+'VASP DISC MERE BARANDA'!G20</f>
        <v>0</v>
      </c>
      <c r="H20" s="137" t="e">
        <f t="shared" si="2"/>
        <v>#DIV/0!</v>
      </c>
      <c r="I20" s="91">
        <f>'VASP DISC MERE OPOVO'!I20+'VASP DISC MERE SEF'!I20+'VASP DISC MERE SAKULE'!I20+'VASP DISC MERE BARANDA'!I20</f>
        <v>0</v>
      </c>
      <c r="J20" s="137" t="e">
        <f t="shared" si="3"/>
        <v>#DIV/0!</v>
      </c>
      <c r="K20" s="91">
        <f>'VASP DISC MERE OPOVO'!K20+'VASP DISC MERE SEF'!K20+'VASP DISC MERE SAKULE'!K20+'VASP DISC MERE BARANDA'!K20</f>
        <v>0</v>
      </c>
      <c r="L20" s="137" t="e">
        <f t="shared" si="4"/>
        <v>#DIV/0!</v>
      </c>
      <c r="M20" s="91">
        <f>'VASP DISC MERE OPOVO'!M20+'VASP DISC MERE SEF'!M20+'VASP DISC MERE SAKULE'!M20+'VASP DISC MERE BARANDA'!M20</f>
        <v>0</v>
      </c>
      <c r="N20" s="355" t="e">
        <f>IF(M20/B20&gt;0,M20/B20,"")</f>
        <v>#DIV/0!</v>
      </c>
      <c r="O20" s="54"/>
      <c r="P20" s="54"/>
      <c r="Q20" s="54"/>
      <c r="R20" s="55"/>
      <c r="S20" s="7"/>
    </row>
    <row r="21" spans="1:19" s="168" customFormat="1" ht="18" customHeight="1">
      <c r="A21" s="354" t="s">
        <v>104</v>
      </c>
      <c r="B21" s="162">
        <f>'VASP DISC MERE OPOVO'!B21+'VASP DISC MERE SAKULE'!B21+'VASP DISC MERE BARANDA'!B21+'VASP DISC MERE SEF'!B21+'VASP DISC MERE OPOVO'!B22+'VASP DISC MERE SEF'!B22</f>
        <v>121</v>
      </c>
      <c r="C21" s="175">
        <f>'VASP DISC MERE OPOVO'!C21+'VASP DISC MERE OPOVO'!C22+'VASP DISC MERE SEF'!C21+'VASP DISC MERE SEF'!C22+'VASP DISC MERE SAKULE'!C21+'VASP DISC MERE BARANDA'!C21</f>
        <v>3</v>
      </c>
      <c r="D21" s="134">
        <f t="shared" si="0"/>
        <v>0.024793388429752067</v>
      </c>
      <c r="E21" s="91">
        <f>'VASP DISC MERE OPOVO'!E21+'VASP DISC MERE OPOVO'!E22+'VASP DISC MERE SEF'!E21+'VASP DISC MERE SEF'!E22+'VASP DISC MERE SAKULE'!E21+'VASP DISC MERE BARANDA'!E21</f>
        <v>2</v>
      </c>
      <c r="F21" s="137">
        <f t="shared" si="1"/>
        <v>0.01652892561983471</v>
      </c>
      <c r="G21" s="91">
        <f>'VASP DISC MERE OPOVO'!G21+'VASP DISC MERE OPOVO'!G22+'VASP DISC MERE SEF'!G21+'VASP DISC MERE SEF'!G22+'VASP DISC MERE SAKULE'!G21+'VASP DISC MERE BARANDA'!G21</f>
        <v>2</v>
      </c>
      <c r="H21" s="137">
        <f t="shared" si="2"/>
        <v>0.01652892561983471</v>
      </c>
      <c r="I21" s="91">
        <f>'VASP DISC MERE OPOVO'!I21+'VASP DISC MERE OPOVO'!I22+'VASP DISC MERE SEF'!I21+'VASP DISC MERE SEF'!I22+'VASP DISC MERE SAKULE'!I21+'VASP DISC MERE BARANDA'!I21</f>
        <v>0</v>
      </c>
      <c r="J21" s="137">
        <f t="shared" si="3"/>
      </c>
      <c r="K21" s="91">
        <f>'VASP DISC MERE OPOVO'!K21+'VASP DISC MERE OPOVO'!K22+'VASP DISC MERE SEF'!K21+'VASP DISC MERE SEF'!K22+'VASP DISC MERE SAKULE'!K21+'VASP DISC MERE BARANDA'!K21</f>
        <v>2</v>
      </c>
      <c r="L21" s="137">
        <f t="shared" si="4"/>
        <v>0.01652892561983471</v>
      </c>
      <c r="M21" s="91">
        <f>'VASP DISC MERE OPOVO'!M21+'VASP DISC MERE OPOVO'!M22+'VASP DISC MERE SEF'!M21+'VASP DISC MERE SEF'!M22+'VASP DISC MERE SAKULE'!M21+'VASP DISC MERE BARANDA'!M21</f>
        <v>0</v>
      </c>
      <c r="N21" s="355">
        <f>IF(M21/B21&gt;0,M21/B21,"")</f>
      </c>
      <c r="O21" s="54"/>
      <c r="P21" s="54"/>
      <c r="Q21" s="54"/>
      <c r="R21" s="55"/>
      <c r="S21" s="7"/>
    </row>
    <row r="22" spans="1:19" s="168" customFormat="1" ht="18" customHeight="1" hidden="1">
      <c r="A22" s="351" t="s">
        <v>27</v>
      </c>
      <c r="B22" s="162"/>
      <c r="C22" s="175"/>
      <c r="D22" s="132" t="e">
        <f t="shared" si="0"/>
        <v>#DIV/0!</v>
      </c>
      <c r="E22" s="91"/>
      <c r="F22" s="135" t="e">
        <f t="shared" si="1"/>
        <v>#DIV/0!</v>
      </c>
      <c r="G22" s="91"/>
      <c r="H22" s="135" t="e">
        <f t="shared" si="2"/>
        <v>#DIV/0!</v>
      </c>
      <c r="I22" s="91"/>
      <c r="J22" s="135" t="e">
        <f t="shared" si="3"/>
        <v>#DIV/0!</v>
      </c>
      <c r="K22" s="91"/>
      <c r="L22" s="135" t="e">
        <f t="shared" si="4"/>
        <v>#DIV/0!</v>
      </c>
      <c r="M22" s="91"/>
      <c r="N22" s="355" t="e">
        <f aca="true" t="shared" si="6" ref="N22:N31">IF(M22/B22&gt;0,M22/B22,"")</f>
        <v>#DIV/0!</v>
      </c>
      <c r="O22" s="54"/>
      <c r="P22" s="54"/>
      <c r="Q22" s="54"/>
      <c r="R22" s="55"/>
      <c r="S22" s="7"/>
    </row>
    <row r="23" spans="1:19" s="168" customFormat="1" ht="18" customHeight="1" hidden="1">
      <c r="A23" s="351" t="s">
        <v>28</v>
      </c>
      <c r="B23" s="162"/>
      <c r="C23" s="175"/>
      <c r="D23" s="132" t="e">
        <f t="shared" si="0"/>
        <v>#DIV/0!</v>
      </c>
      <c r="E23" s="91"/>
      <c r="F23" s="135" t="e">
        <f t="shared" si="1"/>
        <v>#DIV/0!</v>
      </c>
      <c r="G23" s="91"/>
      <c r="H23" s="135" t="e">
        <f t="shared" si="2"/>
        <v>#DIV/0!</v>
      </c>
      <c r="I23" s="91"/>
      <c r="J23" s="135" t="e">
        <f t="shared" si="3"/>
        <v>#DIV/0!</v>
      </c>
      <c r="K23" s="91"/>
      <c r="L23" s="135" t="e">
        <f t="shared" si="4"/>
        <v>#DIV/0!</v>
      </c>
      <c r="M23" s="91"/>
      <c r="N23" s="355" t="e">
        <f t="shared" si="6"/>
        <v>#DIV/0!</v>
      </c>
      <c r="O23" s="54"/>
      <c r="P23" s="54"/>
      <c r="Q23" s="54"/>
      <c r="R23" s="55"/>
      <c r="S23" s="7"/>
    </row>
    <row r="24" spans="1:19" s="168" customFormat="1" ht="18" customHeight="1">
      <c r="A24" s="351" t="s">
        <v>105</v>
      </c>
      <c r="B24" s="162">
        <f>'VASP DISC MERE OPOVO'!B24+'VASP DISC MERE SAKULE'!B24+'VASP DISC MERE BARANDA'!B24+'VASP DISC MERE SEF'!B24+'VASP DISC MERE OPOVO'!B25+'VASP DISC MERE SAKULE'!B25+'VASP DISC MERE BARANDA'!B25+'VASP DISC MERE SEF'!B25</f>
        <v>121</v>
      </c>
      <c r="C24" s="175">
        <f>'VASP DISC MERE OPOVO'!C24+'VASP DISC MERE OPOVO'!C25+'VASP DISC MERE SEF'!C24+'VASP DISC MERE SEF'!C25+'VASP DISC MERE SAKULE'!C24+'VASP DISC MERE BARANDA'!C24</f>
        <v>3</v>
      </c>
      <c r="D24" s="132">
        <f t="shared" si="0"/>
        <v>0.024793388429752067</v>
      </c>
      <c r="E24" s="91">
        <f>'VASP DISC MERE OPOVO'!E24+'VASP DISC MERE OPOVO'!E25+'VASP DISC MERE SEF'!E24+'VASP DISC MERE SEF'!E25+'VASP DISC MERE SAKULE'!E24+'VASP DISC MERE BARANDA'!E24</f>
        <v>6</v>
      </c>
      <c r="F24" s="135">
        <f t="shared" si="1"/>
        <v>0.049586776859504134</v>
      </c>
      <c r="G24" s="91">
        <f>'VASP DISC MERE OPOVO'!G24+'VASP DISC MERE OPOVO'!G25+'VASP DISC MERE SEF'!G24+'VASP DISC MERE SEF'!G25+'VASP DISC MERE SAKULE'!G24+'VASP DISC MERE BARANDA'!G24</f>
        <v>0</v>
      </c>
      <c r="H24" s="135">
        <f t="shared" si="2"/>
      </c>
      <c r="I24" s="91">
        <f>'VASP DISC MERE OPOVO'!I24+'VASP DISC MERE OPOVO'!I25+'VASP DISC MERE SEF'!I24+'VASP DISC MERE SEF'!I25+'VASP DISC MERE SAKULE'!I24+'VASP DISC MERE BARANDA'!I24</f>
        <v>0</v>
      </c>
      <c r="J24" s="135">
        <f t="shared" si="3"/>
      </c>
      <c r="K24" s="91">
        <f>'VASP DISC MERE OPOVO'!K24+'VASP DISC MERE OPOVO'!K25+'VASP DISC MERE SEF'!K24+'VASP DISC MERE SEF'!K25+'VASP DISC MERE SAKULE'!K24+'VASP DISC MERE BARANDA'!K24</f>
        <v>0</v>
      </c>
      <c r="L24" s="135">
        <f t="shared" si="4"/>
      </c>
      <c r="M24" s="91">
        <f>'VASP DISC MERE OPOVO'!M24+'VASP DISC MERE OPOVO'!M25+'VASP DISC MERE SEF'!M24+'VASP DISC MERE SEF'!M25+'VASP DISC MERE SAKULE'!M24+'VASP DISC MERE BARANDA'!M24</f>
        <v>0</v>
      </c>
      <c r="N24" s="355">
        <f t="shared" si="6"/>
      </c>
      <c r="O24" s="54"/>
      <c r="P24" s="54"/>
      <c r="Q24" s="54"/>
      <c r="R24" s="55"/>
      <c r="S24" s="7"/>
    </row>
    <row r="25" spans="1:19" s="168" customFormat="1" ht="18" customHeight="1" hidden="1">
      <c r="A25" s="351" t="s">
        <v>30</v>
      </c>
      <c r="B25" s="162"/>
      <c r="C25" s="175"/>
      <c r="D25" s="132" t="e">
        <f t="shared" si="0"/>
        <v>#DIV/0!</v>
      </c>
      <c r="E25" s="91"/>
      <c r="F25" s="135" t="e">
        <f t="shared" si="1"/>
        <v>#DIV/0!</v>
      </c>
      <c r="G25" s="91"/>
      <c r="H25" s="135" t="e">
        <f t="shared" si="2"/>
        <v>#DIV/0!</v>
      </c>
      <c r="I25" s="91"/>
      <c r="J25" s="135" t="e">
        <f t="shared" si="3"/>
        <v>#DIV/0!</v>
      </c>
      <c r="K25" s="91"/>
      <c r="L25" s="135" t="e">
        <f t="shared" si="4"/>
        <v>#DIV/0!</v>
      </c>
      <c r="M25" s="91"/>
      <c r="N25" s="355" t="e">
        <f t="shared" si="6"/>
        <v>#DIV/0!</v>
      </c>
      <c r="O25" s="54"/>
      <c r="P25" s="54"/>
      <c r="Q25" s="54"/>
      <c r="R25" s="55"/>
      <c r="S25" s="7"/>
    </row>
    <row r="26" spans="1:19" s="168" customFormat="1" ht="18" customHeight="1" hidden="1">
      <c r="A26" s="351" t="s">
        <v>31</v>
      </c>
      <c r="B26" s="162"/>
      <c r="C26" s="175"/>
      <c r="D26" s="132" t="e">
        <f t="shared" si="0"/>
        <v>#DIV/0!</v>
      </c>
      <c r="E26" s="91"/>
      <c r="F26" s="135" t="e">
        <f t="shared" si="1"/>
        <v>#DIV/0!</v>
      </c>
      <c r="G26" s="91"/>
      <c r="H26" s="135" t="e">
        <f t="shared" si="2"/>
        <v>#DIV/0!</v>
      </c>
      <c r="I26" s="91"/>
      <c r="J26" s="135" t="e">
        <f t="shared" si="3"/>
        <v>#DIV/0!</v>
      </c>
      <c r="K26" s="91"/>
      <c r="L26" s="135" t="e">
        <f t="shared" si="4"/>
        <v>#DIV/0!</v>
      </c>
      <c r="M26" s="91"/>
      <c r="N26" s="355" t="e">
        <f t="shared" si="6"/>
        <v>#DIV/0!</v>
      </c>
      <c r="O26" s="54"/>
      <c r="P26" s="54"/>
      <c r="Q26" s="54"/>
      <c r="R26" s="55"/>
      <c r="S26" s="7"/>
    </row>
    <row r="27" spans="1:19" s="168" customFormat="1" ht="18" customHeight="1">
      <c r="A27" s="351" t="s">
        <v>106</v>
      </c>
      <c r="B27" s="162">
        <f>'VASP DISC MERE OPOVO'!B27+'VASP DISC MERE SAKULE'!B27+'VASP DISC MERE BARANDA'!B27+'VASP DISC MERE SEF'!B27+'VASP DISC MERE OPOVO'!B28+'VASP DISC MERE SEF'!B28</f>
        <v>107</v>
      </c>
      <c r="C27" s="175">
        <f>'VASP DISC MERE OPOVO'!C27+'VASP DISC MERE OPOVO'!C28+'VASP DISC MERE SEF'!C27+'VASP DISC MERE SEF'!C28+'VASP DISC MERE SAKULE'!C27+'VASP DISC MERE BARANDA'!C27</f>
        <v>0</v>
      </c>
      <c r="D27" s="132">
        <f t="shared" si="0"/>
      </c>
      <c r="E27" s="91">
        <f>'VASP DISC MERE OPOVO'!E27+'VASP DISC MERE OPOVO'!E28+'VASP DISC MERE SEF'!E27+'VASP DISC MERE SEF'!E28+'VASP DISC MERE SAKULE'!E27+'VASP DISC MERE BARANDA'!E27</f>
        <v>0</v>
      </c>
      <c r="F27" s="135">
        <f t="shared" si="1"/>
      </c>
      <c r="G27" s="91">
        <f>'VASP DISC MERE OPOVO'!G27+'VASP DISC MERE OPOVO'!G28+'VASP DISC MERE SEF'!G27+'VASP DISC MERE SEF'!G28+'VASP DISC MERE SAKULE'!G27+'VASP DISC MERE BARANDA'!G27</f>
        <v>0</v>
      </c>
      <c r="H27" s="135">
        <f t="shared" si="2"/>
      </c>
      <c r="I27" s="91">
        <f>'VASP DISC MERE OPOVO'!I27+'VASP DISC MERE OPOVO'!I28+'VASP DISC MERE SEF'!I27+'VASP DISC MERE SEF'!I28+'VASP DISC MERE SAKULE'!I27+'VASP DISC MERE BARANDA'!I27</f>
        <v>0</v>
      </c>
      <c r="J27" s="135">
        <f t="shared" si="3"/>
      </c>
      <c r="K27" s="91">
        <f>'VASP DISC MERE OPOVO'!K27+'VASP DISC MERE OPOVO'!K28+'VASP DISC MERE SEF'!K27+'VASP DISC MERE SEF'!K28+'VASP DISC MERE SAKULE'!K27+'VASP DISC MERE BARANDA'!K27</f>
        <v>0</v>
      </c>
      <c r="L27" s="135">
        <f t="shared" si="4"/>
      </c>
      <c r="M27" s="91">
        <f>'VASP DISC MERE OPOVO'!M27+'VASP DISC MERE OPOVO'!M28+'VASP DISC MERE SEF'!M27+'VASP DISC MERE SEF'!M28+'VASP DISC MERE SAKULE'!M27+'VASP DISC MERE BARANDA'!M27</f>
        <v>0</v>
      </c>
      <c r="N27" s="355">
        <f t="shared" si="6"/>
      </c>
      <c r="O27" s="54"/>
      <c r="P27" s="54"/>
      <c r="Q27" s="54"/>
      <c r="R27" s="55"/>
      <c r="S27" s="7"/>
    </row>
    <row r="28" spans="1:19" s="168" customFormat="1" ht="18" customHeight="1" hidden="1">
      <c r="A28" s="351" t="s">
        <v>33</v>
      </c>
      <c r="B28" s="162"/>
      <c r="C28" s="175"/>
      <c r="D28" s="132" t="e">
        <f t="shared" si="0"/>
        <v>#DIV/0!</v>
      </c>
      <c r="E28" s="91"/>
      <c r="F28" s="135" t="e">
        <f t="shared" si="1"/>
        <v>#DIV/0!</v>
      </c>
      <c r="G28" s="91"/>
      <c r="H28" s="135" t="e">
        <f t="shared" si="2"/>
        <v>#DIV/0!</v>
      </c>
      <c r="I28" s="91"/>
      <c r="J28" s="135" t="e">
        <f t="shared" si="3"/>
        <v>#DIV/0!</v>
      </c>
      <c r="K28" s="91"/>
      <c r="L28" s="135" t="e">
        <f t="shared" si="4"/>
        <v>#DIV/0!</v>
      </c>
      <c r="M28" s="91"/>
      <c r="N28" s="355" t="e">
        <f t="shared" si="6"/>
        <v>#DIV/0!</v>
      </c>
      <c r="O28" s="54"/>
      <c r="P28" s="54"/>
      <c r="Q28" s="54"/>
      <c r="R28" s="55"/>
      <c r="S28" s="7"/>
    </row>
    <row r="29" spans="1:19" s="168" customFormat="1" ht="18" customHeight="1" hidden="1">
      <c r="A29" s="351" t="s">
        <v>78</v>
      </c>
      <c r="B29" s="162"/>
      <c r="C29" s="175"/>
      <c r="D29" s="132" t="e">
        <f t="shared" si="0"/>
        <v>#DIV/0!</v>
      </c>
      <c r="E29" s="91"/>
      <c r="F29" s="135" t="e">
        <f t="shared" si="1"/>
        <v>#DIV/0!</v>
      </c>
      <c r="G29" s="91"/>
      <c r="H29" s="135" t="e">
        <f t="shared" si="2"/>
        <v>#DIV/0!</v>
      </c>
      <c r="I29" s="91"/>
      <c r="J29" s="135" t="e">
        <f t="shared" si="3"/>
        <v>#DIV/0!</v>
      </c>
      <c r="K29" s="91"/>
      <c r="L29" s="135" t="e">
        <f t="shared" si="4"/>
        <v>#DIV/0!</v>
      </c>
      <c r="M29" s="91"/>
      <c r="N29" s="355" t="e">
        <f t="shared" si="6"/>
        <v>#DIV/0!</v>
      </c>
      <c r="O29" s="54"/>
      <c r="P29" s="54"/>
      <c r="Q29" s="54"/>
      <c r="R29" s="55"/>
      <c r="S29" s="7"/>
    </row>
    <row r="30" spans="1:19" s="168" customFormat="1" ht="18" customHeight="1" thickBot="1">
      <c r="A30" s="351" t="s">
        <v>107</v>
      </c>
      <c r="B30" s="162">
        <f>'VASP DISC MERE OPOVO'!B30+'VASP DISC MERE SAKULE'!B30+'VASP DISC MERE BARANDA'!B30+'VASP DISC MERE SEF'!B30+'VASP DISC MERE OPOVO'!B31+'VASP DISC MERE SEF'!B31</f>
        <v>96</v>
      </c>
      <c r="C30" s="175">
        <f>'VASP DISC MERE OPOVO'!C30+'VASP DISC MERE OPOVO'!C31+'VASP DISC MERE SEF'!C30+'VASP DISC MERE SEF'!C31+'VASP DISC MERE SAKULE'!C30+'VASP DISC MERE BARANDA'!C30</f>
        <v>0</v>
      </c>
      <c r="D30" s="132">
        <f t="shared" si="0"/>
      </c>
      <c r="E30" s="91">
        <f>'VASP DISC MERE OPOVO'!E30+'VASP DISC MERE OPOVO'!E31+'VASP DISC MERE SEF'!E30+'VASP DISC MERE SEF'!E31+'VASP DISC MERE SAKULE'!E30+'VASP DISC MERE BARANDA'!E30</f>
        <v>0</v>
      </c>
      <c r="F30" s="135">
        <f t="shared" si="1"/>
      </c>
      <c r="G30" s="91">
        <f>'VASP DISC MERE OPOVO'!G30+'VASP DISC MERE OPOVO'!G31+'VASP DISC MERE SEF'!G30+'VASP DISC MERE SEF'!G31+'VASP DISC MERE SAKULE'!G30+'VASP DISC MERE BARANDA'!G30</f>
        <v>0</v>
      </c>
      <c r="H30" s="135">
        <f t="shared" si="2"/>
      </c>
      <c r="I30" s="91">
        <f>'VASP DISC MERE OPOVO'!I30+'VASP DISC MERE OPOVO'!I31+'VASP DISC MERE SEF'!I30+'VASP DISC MERE SEF'!I31+'VASP DISC MERE SAKULE'!I30+'VASP DISC MERE BARANDA'!I30</f>
        <v>0</v>
      </c>
      <c r="J30" s="135">
        <f t="shared" si="3"/>
      </c>
      <c r="K30" s="91">
        <f>'VASP DISC MERE OPOVO'!K30+'VASP DISC MERE OPOVO'!K31+'VASP DISC MERE SEF'!K30+'VASP DISC MERE SEF'!K31+'VASP DISC MERE SAKULE'!K30+'VASP DISC MERE BARANDA'!K30</f>
        <v>0</v>
      </c>
      <c r="L30" s="135">
        <f t="shared" si="4"/>
      </c>
      <c r="M30" s="91">
        <f>'VASP DISC MERE OPOVO'!M30+'VASP DISC MERE OPOVO'!M31+'VASP DISC MERE SEF'!M30+'VASP DISC MERE SEF'!M31+'VASP DISC MERE SAKULE'!M30+'VASP DISC MERE BARANDA'!M30</f>
        <v>0</v>
      </c>
      <c r="N30" s="355">
        <f t="shared" si="6"/>
      </c>
      <c r="O30" s="54"/>
      <c r="P30" s="54"/>
      <c r="Q30" s="54"/>
      <c r="R30" s="55"/>
      <c r="S30" s="7"/>
    </row>
    <row r="31" spans="1:19" s="168" customFormat="1" ht="18" customHeight="1" hidden="1">
      <c r="A31" s="351" t="s">
        <v>35</v>
      </c>
      <c r="B31" s="162"/>
      <c r="C31" s="175"/>
      <c r="D31" s="132" t="e">
        <f t="shared" si="0"/>
        <v>#DIV/0!</v>
      </c>
      <c r="E31" s="91"/>
      <c r="F31" s="135" t="e">
        <f t="shared" si="1"/>
        <v>#DIV/0!</v>
      </c>
      <c r="G31" s="91"/>
      <c r="H31" s="135" t="e">
        <f t="shared" si="2"/>
        <v>#DIV/0!</v>
      </c>
      <c r="I31" s="91"/>
      <c r="J31" s="135" t="e">
        <f t="shared" si="3"/>
        <v>#DIV/0!</v>
      </c>
      <c r="K31" s="91"/>
      <c r="L31" s="135" t="e">
        <f t="shared" si="4"/>
        <v>#DIV/0!</v>
      </c>
      <c r="M31" s="91"/>
      <c r="N31" s="355" t="e">
        <f t="shared" si="6"/>
        <v>#DIV/0!</v>
      </c>
      <c r="O31" s="54"/>
      <c r="P31" s="54"/>
      <c r="Q31" s="54"/>
      <c r="R31" s="55"/>
      <c r="S31" s="7"/>
    </row>
    <row r="32" spans="1:19" s="168" customFormat="1" ht="18" customHeight="1" hidden="1" thickBot="1">
      <c r="A32" s="352" t="s">
        <v>87</v>
      </c>
      <c r="B32" s="162"/>
      <c r="C32" s="175"/>
      <c r="D32" s="133" t="e">
        <f t="shared" si="0"/>
        <v>#DIV/0!</v>
      </c>
      <c r="E32" s="91"/>
      <c r="F32" s="136" t="e">
        <f t="shared" si="1"/>
        <v>#DIV/0!</v>
      </c>
      <c r="G32" s="91"/>
      <c r="H32" s="136" t="e">
        <f t="shared" si="2"/>
        <v>#DIV/0!</v>
      </c>
      <c r="I32" s="91"/>
      <c r="J32" s="136" t="e">
        <f t="shared" si="3"/>
        <v>#DIV/0!</v>
      </c>
      <c r="K32" s="91"/>
      <c r="L32" s="136" t="e">
        <f t="shared" si="4"/>
        <v>#DIV/0!</v>
      </c>
      <c r="M32" s="91"/>
      <c r="N32" s="353" t="e">
        <f>IF(M32/B32&gt;0,M32/B32,"")</f>
        <v>#DIV/0!</v>
      </c>
      <c r="O32" s="54"/>
      <c r="P32" s="54"/>
      <c r="Q32" s="54"/>
      <c r="R32" s="55"/>
      <c r="S32" s="7"/>
    </row>
    <row r="33" spans="1:18" s="28" customFormat="1" ht="18" customHeight="1" thickBot="1">
      <c r="A33" s="365" t="s">
        <v>36</v>
      </c>
      <c r="B33" s="356">
        <f>SUM(B20:B32)</f>
        <v>445</v>
      </c>
      <c r="C33" s="303">
        <f>SUM(C20:C32)</f>
        <v>6</v>
      </c>
      <c r="D33" s="366">
        <f t="shared" si="0"/>
        <v>0.01348314606741573</v>
      </c>
      <c r="E33" s="304">
        <f>SUM(E20:E32)</f>
        <v>8</v>
      </c>
      <c r="F33" s="367">
        <f t="shared" si="1"/>
        <v>0.017977528089887642</v>
      </c>
      <c r="G33" s="304">
        <f>SUM(G20:G32)</f>
        <v>2</v>
      </c>
      <c r="H33" s="367">
        <f t="shared" si="2"/>
        <v>0.0044943820224719105</v>
      </c>
      <c r="I33" s="304">
        <f>SUM(I20:I32)</f>
        <v>0</v>
      </c>
      <c r="J33" s="367">
        <f t="shared" si="3"/>
      </c>
      <c r="K33" s="304">
        <f>SUM(K20:K32)</f>
        <v>2</v>
      </c>
      <c r="L33" s="367">
        <f t="shared" si="4"/>
        <v>0.0044943820224719105</v>
      </c>
      <c r="M33" s="304">
        <f>SUM(M20:M32)</f>
        <v>0</v>
      </c>
      <c r="N33" s="368">
        <f>IF(M33/B33&gt;0,M33/B33,"")</f>
      </c>
      <c r="O33" s="69"/>
      <c r="P33" s="69"/>
      <c r="Q33" s="69"/>
      <c r="R33" s="72"/>
    </row>
    <row r="34" spans="1:18" s="28" customFormat="1" ht="18" customHeight="1" thickBot="1">
      <c r="A34" s="360" t="s">
        <v>37</v>
      </c>
      <c r="B34" s="361">
        <f>B19+B33</f>
        <v>884</v>
      </c>
      <c r="C34" s="331">
        <f>C19+C33</f>
        <v>6</v>
      </c>
      <c r="D34" s="362">
        <f t="shared" si="0"/>
        <v>0.006787330316742082</v>
      </c>
      <c r="E34" s="332">
        <f>E19+E33</f>
        <v>11</v>
      </c>
      <c r="F34" s="363">
        <f t="shared" si="1"/>
        <v>0.012443438914027148</v>
      </c>
      <c r="G34" s="332">
        <f>G19+G33</f>
        <v>2</v>
      </c>
      <c r="H34" s="363">
        <f t="shared" si="2"/>
        <v>0.0022624434389140274</v>
      </c>
      <c r="I34" s="332">
        <f>I19+I33</f>
        <v>0</v>
      </c>
      <c r="J34" s="363">
        <f t="shared" si="3"/>
      </c>
      <c r="K34" s="332">
        <f>K19+K33</f>
        <v>2</v>
      </c>
      <c r="L34" s="363">
        <f t="shared" si="4"/>
        <v>0.0022624434389140274</v>
      </c>
      <c r="M34" s="332">
        <f>M19+M33</f>
        <v>0</v>
      </c>
      <c r="N34" s="364">
        <f>IF(M34/B34&gt;0,M34/B34,"")</f>
      </c>
      <c r="O34" s="69"/>
      <c r="P34" s="69"/>
      <c r="Q34" s="69"/>
      <c r="R34" s="72"/>
    </row>
    <row r="35" spans="13:18" ht="15.75">
      <c r="M35" s="170"/>
      <c r="N35" s="48"/>
      <c r="O35" s="48"/>
      <c r="P35" s="48"/>
      <c r="Q35" s="48"/>
      <c r="R35" s="48"/>
    </row>
  </sheetData>
  <sheetProtection selectLockedCells="1" selectUnlockedCells="1"/>
  <mergeCells count="3">
    <mergeCell ref="A1:N1"/>
    <mergeCell ref="A2:N2"/>
    <mergeCell ref="C4:N4"/>
  </mergeCells>
  <printOptions horizontalCentered="1"/>
  <pageMargins left="0.23" right="0.26" top="0.984251968503937" bottom="0.984251968503937" header="0.5118110236220472" footer="0.5118110236220472"/>
  <pageSetup horizontalDpi="600" verticalDpi="600" orientation="landscape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4"/>
  </sheetPr>
  <dimension ref="A1:U35"/>
  <sheetViews>
    <sheetView zoomScale="85" zoomScaleNormal="85" zoomScalePageLayoutView="0" workbookViewId="0" topLeftCell="A1">
      <selection activeCell="A2" sqref="A2:N2"/>
    </sheetView>
  </sheetViews>
  <sheetFormatPr defaultColWidth="0" defaultRowHeight="15" zeroHeight="1"/>
  <cols>
    <col min="1" max="14" width="8.296875" style="109" customWidth="1"/>
    <col min="15" max="15" width="8.296875" style="118" customWidth="1"/>
    <col min="16" max="16384" width="8.296875" style="118" hidden="1" customWidth="1"/>
  </cols>
  <sheetData>
    <row r="1" spans="1:20" s="200" customFormat="1" ht="15.75">
      <c r="A1" s="679" t="s">
        <v>173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199"/>
      <c r="P1" s="199"/>
      <c r="Q1" s="199"/>
      <c r="R1" s="199"/>
      <c r="S1" s="199"/>
      <c r="T1" s="199"/>
    </row>
    <row r="2" spans="1:20" ht="15.75">
      <c r="A2" s="694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114"/>
      <c r="P2" s="114"/>
      <c r="Q2" s="114"/>
      <c r="R2" s="114"/>
      <c r="S2" s="114"/>
      <c r="T2" s="114"/>
    </row>
    <row r="3" spans="1:14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20" s="176" customFormat="1" ht="15.75">
      <c r="A4" s="345"/>
      <c r="B4" s="686" t="s">
        <v>67</v>
      </c>
      <c r="C4" s="692"/>
      <c r="D4" s="693"/>
      <c r="E4" s="692" t="s">
        <v>79</v>
      </c>
      <c r="F4" s="687"/>
      <c r="G4" s="687"/>
      <c r="H4" s="687"/>
      <c r="I4" s="687"/>
      <c r="J4" s="687"/>
      <c r="K4" s="687"/>
      <c r="L4" s="687"/>
      <c r="M4" s="687"/>
      <c r="N4" s="693"/>
      <c r="O4" s="203"/>
      <c r="P4" s="203"/>
      <c r="Q4" s="203"/>
      <c r="R4" s="203"/>
      <c r="S4" s="203"/>
      <c r="T4" s="204"/>
    </row>
    <row r="5" spans="1:19" s="207" customFormat="1" ht="76.5" customHeight="1">
      <c r="A5" s="347" t="s">
        <v>3</v>
      </c>
      <c r="B5" s="444" t="s">
        <v>39</v>
      </c>
      <c r="C5" s="125" t="s">
        <v>66</v>
      </c>
      <c r="D5" s="445" t="s">
        <v>9</v>
      </c>
      <c r="E5" s="126" t="s">
        <v>80</v>
      </c>
      <c r="F5" s="127" t="s">
        <v>9</v>
      </c>
      <c r="G5" s="128" t="s">
        <v>81</v>
      </c>
      <c r="H5" s="127" t="s">
        <v>9</v>
      </c>
      <c r="I5" s="128" t="s">
        <v>82</v>
      </c>
      <c r="J5" s="127" t="s">
        <v>9</v>
      </c>
      <c r="K5" s="128" t="s">
        <v>83</v>
      </c>
      <c r="L5" s="127" t="s">
        <v>9</v>
      </c>
      <c r="M5" s="128" t="s">
        <v>84</v>
      </c>
      <c r="N5" s="348" t="s">
        <v>9</v>
      </c>
      <c r="O5" s="205"/>
      <c r="P5" s="205"/>
      <c r="Q5" s="205"/>
      <c r="R5" s="205"/>
      <c r="S5" s="206"/>
    </row>
    <row r="6" spans="1:20" s="182" customFormat="1" ht="18" customHeight="1">
      <c r="A6" s="349" t="s">
        <v>14</v>
      </c>
      <c r="B6" s="446">
        <f>'USPEH OPOVO'!B6+'USPEH SEFKERIN'!B6+'USPEH SAKULE'!B6+'USPEH BARANDA'!B6</f>
        <v>5</v>
      </c>
      <c r="C6" s="131">
        <f>E6+G6+I6+K6+M6</f>
        <v>0</v>
      </c>
      <c r="D6" s="447">
        <f>IF(C6/B6&gt;0,C6/B6,"")</f>
      </c>
      <c r="E6" s="220">
        <f>'NEDOVOLJNE OCENE OPOVO'!E6+'NEDOVOLJNE OCENE SEFKERIN'!E6+'NEDOVOLJNE OCENE SAKULE'!E6+'NEDOVOLJNE OCENE BARANDA'!E6</f>
        <v>0</v>
      </c>
      <c r="F6" s="216">
        <f>IF(E6/B6&gt;0,E6/B6,"")</f>
      </c>
      <c r="G6" s="195">
        <f>'NEDOVOLJNE OCENE OPOVO'!G6+'NEDOVOLJNE OCENE SEFKERIN'!G6+'NEDOVOLJNE OCENE SAKULE'!G6+'NEDOVOLJNE OCENE BARANDA'!G6</f>
        <v>0</v>
      </c>
      <c r="H6" s="217">
        <f>IF(G6/B6&gt;0,G6/B6,"")</f>
      </c>
      <c r="I6" s="195">
        <f>'NEDOVOLJNE OCENE OPOVO'!I6+'NEDOVOLJNE OCENE SEFKERIN'!I6+'NEDOVOLJNE OCENE SAKULE'!I6+'NEDOVOLJNE OCENE BARANDA'!I6</f>
        <v>0</v>
      </c>
      <c r="J6" s="217">
        <f>IF(I6/B6&gt;0,I6/B6,"")</f>
      </c>
      <c r="K6" s="195">
        <f>'NEDOVOLJNE OCENE OPOVO'!K6+'NEDOVOLJNE OCENE SEFKERIN'!K6+'NEDOVOLJNE OCENE SAKULE'!K6+'NEDOVOLJNE OCENE BARANDA'!K6</f>
        <v>0</v>
      </c>
      <c r="L6" s="217">
        <f>IF(K6/B6&gt;0,K6/B6,"")</f>
      </c>
      <c r="M6" s="195">
        <f>'NEDOVOLJNE OCENE OPOVO'!M6+'NEDOVOLJNE OCENE SEFKERIN'!M6+'NEDOVOLJNE OCENE SAKULE'!M6+'NEDOVOLJNE OCENE BARANDA'!M6</f>
        <v>0</v>
      </c>
      <c r="N6" s="350">
        <f>IF(M6/B6&gt;0,M6/B6,"")</f>
      </c>
      <c r="O6" s="209"/>
      <c r="P6" s="209"/>
      <c r="Q6" s="209"/>
      <c r="R6" s="209"/>
      <c r="S6" s="209"/>
      <c r="T6" s="210"/>
    </row>
    <row r="7" spans="1:20" s="182" customFormat="1" ht="18" customHeight="1">
      <c r="A7" s="351" t="s">
        <v>100</v>
      </c>
      <c r="B7" s="446">
        <f>'USPEH OPOVO'!B7+'USPEH SEFKERIN'!B7+'USPEH SAKULE'!B7+'USPEH BARANDA'!B7+'USPEH OPOVO'!B8+'USPEH SEFKERIN'!B8+'USPEH SAKULE'!B8+'USPEH BARANDA'!B8+'USPEH OPOVO'!B9+'USPEH SEFKERIN'!B9+'USPEH SAKULE'!B9+'USPEH BARANDA'!B9</f>
        <v>114</v>
      </c>
      <c r="C7" s="131">
        <f aca="true" t="shared" si="0" ref="C7:C30">E7+G7+I7+K7+M7</f>
        <v>0</v>
      </c>
      <c r="D7" s="447">
        <f aca="true" t="shared" si="1" ref="D7:D34">IF(C7/B7&gt;0,C7/B7,"")</f>
      </c>
      <c r="E7" s="220">
        <f>'NEDOVOLJNE OCENE OPOVO'!E7+'NEDOVOLJNE OCENE SEFKERIN'!E7+'NEDOVOLJNE OCENE SAKULE'!E7+'NEDOVOLJNE OCENE BARANDA'!E7+'NEDOVOLJNE OCENE OPOVO'!E8+'NEDOVOLJNE OCENE SEFKERIN'!E8+'NEDOVOLJNE OCENE SAKULE'!E8+'NEDOVOLJNE OCENE BARANDA'!E8+'NEDOVOLJNE OCENE OPOVO'!E9+'NEDOVOLJNE OCENE SEFKERIN'!E9+'NEDOVOLJNE OCENE SAKULE'!E9+'NEDOVOLJNE OCENE BARANDA'!E9</f>
        <v>0</v>
      </c>
      <c r="F7" s="216">
        <f aca="true" t="shared" si="2" ref="F7:F34">IF(E7/B7&gt;0,E7/B7,"")</f>
      </c>
      <c r="G7" s="195">
        <f>'NEDOVOLJNE OCENE OPOVO'!G7+'NEDOVOLJNE OCENE SEFKERIN'!G7+'NEDOVOLJNE OCENE SAKULE'!G7+'NEDOVOLJNE OCENE BARANDA'!G7+'NEDOVOLJNE OCENE OPOVO'!G8+'NEDOVOLJNE OCENE SEFKERIN'!G8+'NEDOVOLJNE OCENE SAKULE'!G8+'NEDOVOLJNE OCENE BARANDA'!G8+'NEDOVOLJNE OCENE OPOVO'!G9+'NEDOVOLJNE OCENE SEFKERIN'!G9+'NEDOVOLJNE OCENE SAKULE'!G9+'NEDOVOLJNE OCENE BARANDA'!G9</f>
        <v>0</v>
      </c>
      <c r="H7" s="217">
        <f aca="true" t="shared" si="3" ref="H7:H34">IF(G7/B7&gt;0,G7/B7,"")</f>
      </c>
      <c r="I7" s="195">
        <f>'NEDOVOLJNE OCENE OPOVO'!I7+'NEDOVOLJNE OCENE SEFKERIN'!I7+'NEDOVOLJNE OCENE SAKULE'!I7+'NEDOVOLJNE OCENE BARANDA'!I7+'NEDOVOLJNE OCENE OPOVO'!I8+'NEDOVOLJNE OCENE SEFKERIN'!I8+'NEDOVOLJNE OCENE SAKULE'!I8+'NEDOVOLJNE OCENE BARANDA'!I8+'NEDOVOLJNE OCENE OPOVO'!I9+'NEDOVOLJNE OCENE SEFKERIN'!I9+'NEDOVOLJNE OCENE SAKULE'!I9+'NEDOVOLJNE OCENE BARANDA'!I9</f>
        <v>0</v>
      </c>
      <c r="J7" s="217">
        <f aca="true" t="shared" si="4" ref="J7:J34">IF(I7/B7&gt;0,I7/B7,"")</f>
      </c>
      <c r="K7" s="195">
        <f>'NEDOVOLJNE OCENE OPOVO'!K7+'NEDOVOLJNE OCENE SEFKERIN'!K7+'NEDOVOLJNE OCENE SAKULE'!K7+'NEDOVOLJNE OCENE BARANDA'!K7+'NEDOVOLJNE OCENE OPOVO'!K8+'NEDOVOLJNE OCENE SEFKERIN'!K8+'NEDOVOLJNE OCENE SAKULE'!K8+'NEDOVOLJNE OCENE BARANDA'!K8+'NEDOVOLJNE OCENE OPOVO'!K9+'NEDOVOLJNE OCENE SEFKERIN'!K9+'NEDOVOLJNE OCENE SAKULE'!K9+'NEDOVOLJNE OCENE BARANDA'!K9</f>
        <v>0</v>
      </c>
      <c r="L7" s="217">
        <f aca="true" t="shared" si="5" ref="L7:L34">IF(K7/B7&gt;0,K7/B7,"")</f>
      </c>
      <c r="M7" s="195">
        <f>'NEDOVOLJNE OCENE OPOVO'!M7+'NEDOVOLJNE OCENE SEFKERIN'!M7+'NEDOVOLJNE OCENE SAKULE'!M7+'NEDOVOLJNE OCENE BARANDA'!M7+'NEDOVOLJNE OCENE OPOVO'!M8+'NEDOVOLJNE OCENE SEFKERIN'!M8+'NEDOVOLJNE OCENE SAKULE'!M8+'NEDOVOLJNE OCENE BARANDA'!M8+'NEDOVOLJNE OCENE OPOVO'!M9+'NEDOVOLJNE OCENE SEFKERIN'!M9+'NEDOVOLJNE OCENE SAKULE'!M9+'NEDOVOLJNE OCENE BARANDA'!M9</f>
        <v>0</v>
      </c>
      <c r="N7" s="350">
        <f aca="true" t="shared" si="6" ref="N7:N34">IF(M7/B7&gt;0,M7/B7,"")</f>
      </c>
      <c r="O7" s="209"/>
      <c r="P7" s="209"/>
      <c r="Q7" s="209"/>
      <c r="R7" s="209"/>
      <c r="S7" s="209"/>
      <c r="T7" s="210"/>
    </row>
    <row r="8" spans="1:20" s="182" customFormat="1" ht="18" customHeight="1" hidden="1">
      <c r="A8" s="351" t="s">
        <v>16</v>
      </c>
      <c r="B8" s="446"/>
      <c r="C8" s="131">
        <f t="shared" si="0"/>
        <v>0</v>
      </c>
      <c r="D8" s="447" t="e">
        <f t="shared" si="1"/>
        <v>#DIV/0!</v>
      </c>
      <c r="E8" s="220"/>
      <c r="F8" s="216" t="e">
        <f t="shared" si="2"/>
        <v>#DIV/0!</v>
      </c>
      <c r="G8" s="195"/>
      <c r="H8" s="217" t="e">
        <f t="shared" si="3"/>
        <v>#DIV/0!</v>
      </c>
      <c r="I8" s="195"/>
      <c r="J8" s="217" t="e">
        <f t="shared" si="4"/>
        <v>#DIV/0!</v>
      </c>
      <c r="K8" s="195"/>
      <c r="L8" s="217" t="e">
        <f t="shared" si="5"/>
        <v>#DIV/0!</v>
      </c>
      <c r="M8" s="195"/>
      <c r="N8" s="350" t="e">
        <f t="shared" si="6"/>
        <v>#DIV/0!</v>
      </c>
      <c r="O8" s="209"/>
      <c r="P8" s="209"/>
      <c r="Q8" s="209"/>
      <c r="R8" s="209"/>
      <c r="S8" s="209"/>
      <c r="T8" s="210"/>
    </row>
    <row r="9" spans="1:20" s="182" customFormat="1" ht="18" customHeight="1" hidden="1">
      <c r="A9" s="351" t="s">
        <v>85</v>
      </c>
      <c r="B9" s="446"/>
      <c r="C9" s="131">
        <f t="shared" si="0"/>
        <v>0</v>
      </c>
      <c r="D9" s="447" t="e">
        <f t="shared" si="1"/>
        <v>#DIV/0!</v>
      </c>
      <c r="E9" s="220"/>
      <c r="F9" s="216" t="e">
        <f t="shared" si="2"/>
        <v>#DIV/0!</v>
      </c>
      <c r="G9" s="195"/>
      <c r="H9" s="217" t="e">
        <f t="shared" si="3"/>
        <v>#DIV/0!</v>
      </c>
      <c r="I9" s="195"/>
      <c r="J9" s="217" t="e">
        <f t="shared" si="4"/>
        <v>#DIV/0!</v>
      </c>
      <c r="K9" s="195"/>
      <c r="L9" s="217" t="e">
        <f t="shared" si="5"/>
        <v>#DIV/0!</v>
      </c>
      <c r="M9" s="195"/>
      <c r="N9" s="350" t="e">
        <f t="shared" si="6"/>
        <v>#DIV/0!</v>
      </c>
      <c r="O9" s="209"/>
      <c r="P9" s="209"/>
      <c r="Q9" s="209"/>
      <c r="R9" s="209"/>
      <c r="S9" s="209"/>
      <c r="T9" s="210"/>
    </row>
    <row r="10" spans="1:20" s="182" customFormat="1" ht="18" customHeight="1">
      <c r="A10" s="351" t="s">
        <v>101</v>
      </c>
      <c r="B10" s="446">
        <f>'USPEH OPOVO'!B10+'USPEH SEFKERIN'!B10+'USPEH SAKULE'!B10+'USPEH BARANDA'!B10+'USPEH OPOVO'!B11+'USPEH SEFKERIN'!B11+'USPEH SAKULE'!B11+'USPEH BARANDA'!B11+'USPEH OPOVO'!B12+'USPEH SEFKERIN'!B12+'USPEH SAKULE'!B12+'USPEH BARANDA'!B12</f>
        <v>93</v>
      </c>
      <c r="C10" s="131">
        <f t="shared" si="0"/>
        <v>1</v>
      </c>
      <c r="D10" s="447">
        <f t="shared" si="1"/>
        <v>0.010752688172043012</v>
      </c>
      <c r="E10" s="220">
        <f>'NEDOVOLJNE OCENE OPOVO'!E10+'NEDOVOLJNE OCENE SEFKERIN'!E10+'NEDOVOLJNE OCENE SAKULE'!E10+'NEDOVOLJNE OCENE BARANDA'!E10+'NEDOVOLJNE OCENE OPOVO'!E11+'NEDOVOLJNE OCENE SEFKERIN'!E11+'NEDOVOLJNE OCENE SAKULE'!E11+'NEDOVOLJNE OCENE BARANDA'!E11+'NEDOVOLJNE OCENE OPOVO'!E12+'NEDOVOLJNE OCENE SEFKERIN'!E12+'NEDOVOLJNE OCENE SAKULE'!E12+'NEDOVOLJNE OCENE BARANDA'!E12</f>
        <v>0</v>
      </c>
      <c r="F10" s="216">
        <f t="shared" si="2"/>
      </c>
      <c r="G10" s="195">
        <f>'NEDOVOLJNE OCENE OPOVO'!G10+'NEDOVOLJNE OCENE SEFKERIN'!G10+'NEDOVOLJNE OCENE SAKULE'!G10+'NEDOVOLJNE OCENE BARANDA'!G10+'NEDOVOLJNE OCENE OPOVO'!G11+'NEDOVOLJNE OCENE SEFKERIN'!G11+'NEDOVOLJNE OCENE SAKULE'!G11+'NEDOVOLJNE OCENE BARANDA'!G11+'NEDOVOLJNE OCENE OPOVO'!G12+'NEDOVOLJNE OCENE SEFKERIN'!G12+'NEDOVOLJNE OCENE SAKULE'!G12+'NEDOVOLJNE OCENE BARANDA'!G12</f>
        <v>0</v>
      </c>
      <c r="H10" s="217">
        <f t="shared" si="3"/>
      </c>
      <c r="I10" s="195">
        <f>'NEDOVOLJNE OCENE OPOVO'!I10+'NEDOVOLJNE OCENE SEFKERIN'!I10+'NEDOVOLJNE OCENE SAKULE'!I10+'NEDOVOLJNE OCENE BARANDA'!I10+'NEDOVOLJNE OCENE OPOVO'!I11+'NEDOVOLJNE OCENE SEFKERIN'!I11+'NEDOVOLJNE OCENE SAKULE'!I11+'NEDOVOLJNE OCENE BARANDA'!I11+'NEDOVOLJNE OCENE OPOVO'!I12+'NEDOVOLJNE OCENE SEFKERIN'!I12+'NEDOVOLJNE OCENE SAKULE'!I12+'NEDOVOLJNE OCENE BARANDA'!I12</f>
        <v>0</v>
      </c>
      <c r="J10" s="217">
        <f t="shared" si="4"/>
      </c>
      <c r="K10" s="195">
        <f>'NEDOVOLJNE OCENE OPOVO'!K10+'NEDOVOLJNE OCENE SEFKERIN'!K10+'NEDOVOLJNE OCENE SAKULE'!K10+'NEDOVOLJNE OCENE BARANDA'!K10+'NEDOVOLJNE OCENE OPOVO'!K11+'NEDOVOLJNE OCENE SEFKERIN'!K11+'NEDOVOLJNE OCENE SAKULE'!K11+'NEDOVOLJNE OCENE BARANDA'!K11+'NEDOVOLJNE OCENE OPOVO'!K12+'NEDOVOLJNE OCENE SEFKERIN'!K12+'NEDOVOLJNE OCENE SAKULE'!K12+'NEDOVOLJNE OCENE BARANDA'!K12</f>
        <v>0</v>
      </c>
      <c r="L10" s="217">
        <f t="shared" si="5"/>
      </c>
      <c r="M10" s="195">
        <f>'NEDOVOLJNE OCENE OPOVO'!M10+'NEDOVOLJNE OCENE SEFKERIN'!M10+'NEDOVOLJNE OCENE SAKULE'!M10+'NEDOVOLJNE OCENE BARANDA'!M10+'NEDOVOLJNE OCENE OPOVO'!M11+'NEDOVOLJNE OCENE SEFKERIN'!M11+'NEDOVOLJNE OCENE SAKULE'!M11+'NEDOVOLJNE OCENE BARANDA'!M11+'NEDOVOLJNE OCENE OPOVO'!M12+'NEDOVOLJNE OCENE SEFKERIN'!M12+'NEDOVOLJNE OCENE SAKULE'!M12+'NEDOVOLJNE OCENE BARANDA'!M12</f>
        <v>1</v>
      </c>
      <c r="N10" s="350">
        <f t="shared" si="6"/>
        <v>0.010752688172043012</v>
      </c>
      <c r="O10" s="209"/>
      <c r="P10" s="209"/>
      <c r="Q10" s="209"/>
      <c r="R10" s="209"/>
      <c r="S10" s="209"/>
      <c r="T10" s="210"/>
    </row>
    <row r="11" spans="1:20" s="182" customFormat="1" ht="18" customHeight="1" hidden="1">
      <c r="A11" s="351" t="s">
        <v>18</v>
      </c>
      <c r="B11" s="446"/>
      <c r="C11" s="131">
        <f>E11+G11+I11+K11+M11</f>
        <v>0</v>
      </c>
      <c r="D11" s="447" t="e">
        <f>IF(C11/B11&gt;0,C11/B11,"")</f>
        <v>#DIV/0!</v>
      </c>
      <c r="E11" s="220"/>
      <c r="F11" s="216" t="e">
        <f t="shared" si="2"/>
        <v>#DIV/0!</v>
      </c>
      <c r="G11" s="195"/>
      <c r="H11" s="217" t="e">
        <f t="shared" si="3"/>
        <v>#DIV/0!</v>
      </c>
      <c r="I11" s="195"/>
      <c r="J11" s="217" t="e">
        <f t="shared" si="4"/>
        <v>#DIV/0!</v>
      </c>
      <c r="K11" s="195"/>
      <c r="L11" s="217" t="e">
        <f t="shared" si="5"/>
        <v>#DIV/0!</v>
      </c>
      <c r="M11" s="195"/>
      <c r="N11" s="350" t="e">
        <f t="shared" si="6"/>
        <v>#DIV/0!</v>
      </c>
      <c r="O11" s="209"/>
      <c r="P11" s="209"/>
      <c r="Q11" s="209"/>
      <c r="R11" s="209"/>
      <c r="S11" s="209"/>
      <c r="T11" s="210"/>
    </row>
    <row r="12" spans="1:20" s="182" customFormat="1" ht="18" customHeight="1" hidden="1">
      <c r="A12" s="351" t="s">
        <v>86</v>
      </c>
      <c r="B12" s="446"/>
      <c r="C12" s="131">
        <f>E12+G12+I12+K12+M12</f>
        <v>0</v>
      </c>
      <c r="D12" s="447" t="e">
        <f>IF(C12/B12&gt;0,C12/B12,"")</f>
        <v>#DIV/0!</v>
      </c>
      <c r="E12" s="220"/>
      <c r="F12" s="216" t="e">
        <f t="shared" si="2"/>
        <v>#DIV/0!</v>
      </c>
      <c r="G12" s="195"/>
      <c r="H12" s="217" t="e">
        <f t="shared" si="3"/>
        <v>#DIV/0!</v>
      </c>
      <c r="I12" s="195"/>
      <c r="J12" s="217" t="e">
        <f t="shared" si="4"/>
        <v>#DIV/0!</v>
      </c>
      <c r="K12" s="195"/>
      <c r="L12" s="217" t="e">
        <f t="shared" si="5"/>
        <v>#DIV/0!</v>
      </c>
      <c r="M12" s="195"/>
      <c r="N12" s="350" t="e">
        <f t="shared" si="6"/>
        <v>#DIV/0!</v>
      </c>
      <c r="O12" s="209"/>
      <c r="P12" s="209"/>
      <c r="Q12" s="209"/>
      <c r="R12" s="209"/>
      <c r="S12" s="209"/>
      <c r="T12" s="210"/>
    </row>
    <row r="13" spans="1:20" s="182" customFormat="1" ht="18" customHeight="1">
      <c r="A13" s="351" t="s">
        <v>102</v>
      </c>
      <c r="B13" s="446">
        <f>'USPEH OPOVO'!B13+'USPEH SEFKERIN'!B13+'USPEH SAKULE'!B13+'USPEH BARANDA'!B13+'USPEH OPOVO'!B14+'USPEH SEFKERIN'!B14+'USPEH SAKULE'!B14+'USPEH BARANDA'!B14+'USPEH OPOVO'!B15+'USPEH SEFKERIN'!B15+'USPEH SAKULE'!B15+'USPEH BARANDA'!B15</f>
        <v>126</v>
      </c>
      <c r="C13" s="131">
        <f t="shared" si="0"/>
        <v>11</v>
      </c>
      <c r="D13" s="447">
        <f t="shared" si="1"/>
        <v>0.0873015873015873</v>
      </c>
      <c r="E13" s="220">
        <f>'NEDOVOLJNE OCENE OPOVO'!E13+'NEDOVOLJNE OCENE SEFKERIN'!E13+'NEDOVOLJNE OCENE SAKULE'!E13+'NEDOVOLJNE OCENE BARANDA'!E13+'NEDOVOLJNE OCENE OPOVO'!E14+'NEDOVOLJNE OCENE SEFKERIN'!E14+'NEDOVOLJNE OCENE SAKULE'!E14+'NEDOVOLJNE OCENE BARANDA'!E14+'NEDOVOLJNE OCENE OPOVO'!E15+'NEDOVOLJNE OCENE SEFKERIN'!E15+'NEDOVOLJNE OCENE SAKULE'!E15+'NEDOVOLJNE OCENE BARANDA'!E15</f>
        <v>6</v>
      </c>
      <c r="F13" s="216">
        <f t="shared" si="2"/>
        <v>0.047619047619047616</v>
      </c>
      <c r="G13" s="195">
        <f>'NEDOVOLJNE OCENE OPOVO'!G13+'NEDOVOLJNE OCENE SEFKERIN'!G13+'NEDOVOLJNE OCENE SAKULE'!G13+'NEDOVOLJNE OCENE BARANDA'!G13+'NEDOVOLJNE OCENE OPOVO'!G14+'NEDOVOLJNE OCENE SEFKERIN'!G14+'NEDOVOLJNE OCENE SAKULE'!G14+'NEDOVOLJNE OCENE BARANDA'!G14+'NEDOVOLJNE OCENE OPOVO'!G15+'NEDOVOLJNE OCENE SEFKERIN'!G15+'NEDOVOLJNE OCENE SAKULE'!G15+'NEDOVOLJNE OCENE BARANDA'!G15</f>
        <v>2</v>
      </c>
      <c r="H13" s="217">
        <f t="shared" si="3"/>
        <v>0.015873015873015872</v>
      </c>
      <c r="I13" s="195">
        <f>'NEDOVOLJNE OCENE OPOVO'!I13+'NEDOVOLJNE OCENE SEFKERIN'!I13+'NEDOVOLJNE OCENE SAKULE'!I13+'NEDOVOLJNE OCENE BARANDA'!I13+'NEDOVOLJNE OCENE OPOVO'!I14+'NEDOVOLJNE OCENE SEFKERIN'!I14+'NEDOVOLJNE OCENE SAKULE'!I14+'NEDOVOLJNE OCENE BARANDA'!I14+'NEDOVOLJNE OCENE OPOVO'!I15+'NEDOVOLJNE OCENE SEFKERIN'!I15+'NEDOVOLJNE OCENE SAKULE'!I15+'NEDOVOLJNE OCENE BARANDA'!I15</f>
        <v>0</v>
      </c>
      <c r="J13" s="217">
        <f t="shared" si="4"/>
      </c>
      <c r="K13" s="195">
        <f>'NEDOVOLJNE OCENE OPOVO'!K13+'NEDOVOLJNE OCENE SEFKERIN'!K13+'NEDOVOLJNE OCENE SAKULE'!K13+'NEDOVOLJNE OCENE BARANDA'!K13+'NEDOVOLJNE OCENE OPOVO'!K14+'NEDOVOLJNE OCENE SEFKERIN'!K14+'NEDOVOLJNE OCENE SAKULE'!K14+'NEDOVOLJNE OCENE BARANDA'!K14+'NEDOVOLJNE OCENE OPOVO'!K15+'NEDOVOLJNE OCENE SEFKERIN'!K15+'NEDOVOLJNE OCENE SAKULE'!K15+'NEDOVOLJNE OCENE BARANDA'!K15</f>
        <v>0</v>
      </c>
      <c r="L13" s="217">
        <f t="shared" si="5"/>
      </c>
      <c r="M13" s="195">
        <f>'NEDOVOLJNE OCENE OPOVO'!M13+'NEDOVOLJNE OCENE SEFKERIN'!M13+'NEDOVOLJNE OCENE SAKULE'!M13+'NEDOVOLJNE OCENE BARANDA'!M13+'NEDOVOLJNE OCENE OPOVO'!M14+'NEDOVOLJNE OCENE SEFKERIN'!M14+'NEDOVOLJNE OCENE SAKULE'!M14+'NEDOVOLJNE OCENE BARANDA'!M14+'NEDOVOLJNE OCENE OPOVO'!M15+'NEDOVOLJNE OCENE SEFKERIN'!M15+'NEDOVOLJNE OCENE SAKULE'!M15+'NEDOVOLJNE OCENE BARANDA'!M15</f>
        <v>3</v>
      </c>
      <c r="N13" s="350">
        <f t="shared" si="6"/>
        <v>0.023809523809523808</v>
      </c>
      <c r="O13" s="209"/>
      <c r="P13" s="209"/>
      <c r="Q13" s="209"/>
      <c r="R13" s="209"/>
      <c r="S13" s="209"/>
      <c r="T13" s="210"/>
    </row>
    <row r="14" spans="1:20" s="182" customFormat="1" ht="18" customHeight="1" hidden="1">
      <c r="A14" s="351" t="s">
        <v>20</v>
      </c>
      <c r="B14" s="446"/>
      <c r="C14" s="131">
        <f t="shared" si="0"/>
        <v>0</v>
      </c>
      <c r="D14" s="447" t="e">
        <f t="shared" si="1"/>
        <v>#DIV/0!</v>
      </c>
      <c r="E14" s="220"/>
      <c r="F14" s="216" t="e">
        <f t="shared" si="2"/>
        <v>#DIV/0!</v>
      </c>
      <c r="G14" s="195"/>
      <c r="H14" s="217" t="e">
        <f t="shared" si="3"/>
        <v>#DIV/0!</v>
      </c>
      <c r="I14" s="195"/>
      <c r="J14" s="217" t="e">
        <f t="shared" si="4"/>
        <v>#DIV/0!</v>
      </c>
      <c r="K14" s="195"/>
      <c r="L14" s="217" t="e">
        <f t="shared" si="5"/>
        <v>#DIV/0!</v>
      </c>
      <c r="M14" s="195"/>
      <c r="N14" s="350" t="e">
        <f t="shared" si="6"/>
        <v>#DIV/0!</v>
      </c>
      <c r="O14" s="209"/>
      <c r="P14" s="209"/>
      <c r="Q14" s="209"/>
      <c r="R14" s="209"/>
      <c r="S14" s="209"/>
      <c r="T14" s="210"/>
    </row>
    <row r="15" spans="1:20" s="182" customFormat="1" ht="18" customHeight="1" hidden="1">
      <c r="A15" s="351" t="s">
        <v>21</v>
      </c>
      <c r="B15" s="446"/>
      <c r="C15" s="131">
        <f t="shared" si="0"/>
        <v>0</v>
      </c>
      <c r="D15" s="447" t="e">
        <f t="shared" si="1"/>
        <v>#DIV/0!</v>
      </c>
      <c r="E15" s="220"/>
      <c r="F15" s="216" t="e">
        <f t="shared" si="2"/>
        <v>#DIV/0!</v>
      </c>
      <c r="G15" s="195"/>
      <c r="H15" s="217" t="e">
        <f t="shared" si="3"/>
        <v>#DIV/0!</v>
      </c>
      <c r="I15" s="195"/>
      <c r="J15" s="217" t="e">
        <f t="shared" si="4"/>
        <v>#DIV/0!</v>
      </c>
      <c r="K15" s="195"/>
      <c r="L15" s="217" t="e">
        <f t="shared" si="5"/>
        <v>#DIV/0!</v>
      </c>
      <c r="M15" s="195"/>
      <c r="N15" s="350" t="e">
        <f t="shared" si="6"/>
        <v>#DIV/0!</v>
      </c>
      <c r="O15" s="209"/>
      <c r="P15" s="209"/>
      <c r="Q15" s="209"/>
      <c r="R15" s="209"/>
      <c r="S15" s="209"/>
      <c r="T15" s="210"/>
    </row>
    <row r="16" spans="1:20" s="182" customFormat="1" ht="18" customHeight="1" thickBot="1">
      <c r="A16" s="351" t="s">
        <v>103</v>
      </c>
      <c r="B16" s="446">
        <f>'USPEH OPOVO'!B16+'USPEH SEFKERIN'!B16+'USPEH SAKULE'!B16+'USPEH BARANDA'!B16+'USPEH OPOVO'!B17+'USPEH SEFKERIN'!B17+'USPEH SAKULE'!B17+'USPEH BARANDA'!B17+'USPEH OPOVO'!B18+'USPEH SEFKERIN'!B18+'USPEH SAKULE'!B18+'USPEH BARANDA'!B18</f>
        <v>102</v>
      </c>
      <c r="C16" s="131">
        <f t="shared" si="0"/>
        <v>0</v>
      </c>
      <c r="D16" s="447">
        <f t="shared" si="1"/>
      </c>
      <c r="E16" s="220">
        <f>'NEDOVOLJNE OCENE OPOVO'!E16+'NEDOVOLJNE OCENE SEFKERIN'!E16+'NEDOVOLJNE OCENE SAKULE'!E16+'NEDOVOLJNE OCENE BARANDA'!E16+'NEDOVOLJNE OCENE OPOVO'!E17+'NEDOVOLJNE OCENE SEFKERIN'!E17+'NEDOVOLJNE OCENE SAKULE'!E17+'NEDOVOLJNE OCENE BARANDA'!E17+'NEDOVOLJNE OCENE OPOVO'!E18+'NEDOVOLJNE OCENE SEFKERIN'!E18+'NEDOVOLJNE OCENE SAKULE'!E18+'NEDOVOLJNE OCENE BARANDA'!E18</f>
        <v>0</v>
      </c>
      <c r="F16" s="216">
        <f t="shared" si="2"/>
      </c>
      <c r="G16" s="195">
        <f>'NEDOVOLJNE OCENE OPOVO'!G16+'NEDOVOLJNE OCENE SEFKERIN'!G16+'NEDOVOLJNE OCENE SAKULE'!G16+'NEDOVOLJNE OCENE BARANDA'!G16+'NEDOVOLJNE OCENE OPOVO'!G17+'NEDOVOLJNE OCENE SEFKERIN'!G17+'NEDOVOLJNE OCENE SAKULE'!G17+'NEDOVOLJNE OCENE BARANDA'!G17+'NEDOVOLJNE OCENE OPOVO'!G18+'NEDOVOLJNE OCENE SEFKERIN'!G18+'NEDOVOLJNE OCENE SAKULE'!G18+'NEDOVOLJNE OCENE BARANDA'!G18</f>
        <v>0</v>
      </c>
      <c r="H16" s="217">
        <f t="shared" si="3"/>
      </c>
      <c r="I16" s="195">
        <f>'NEDOVOLJNE OCENE OPOVO'!I16+'NEDOVOLJNE OCENE SEFKERIN'!I16+'NEDOVOLJNE OCENE SAKULE'!I16+'NEDOVOLJNE OCENE BARANDA'!I16+'NEDOVOLJNE OCENE OPOVO'!I17+'NEDOVOLJNE OCENE SEFKERIN'!I17+'NEDOVOLJNE OCENE SAKULE'!I17+'NEDOVOLJNE OCENE BARANDA'!I17+'NEDOVOLJNE OCENE OPOVO'!I18+'NEDOVOLJNE OCENE SEFKERIN'!I18+'NEDOVOLJNE OCENE SAKULE'!I18+'NEDOVOLJNE OCENE BARANDA'!I18</f>
        <v>0</v>
      </c>
      <c r="J16" s="217">
        <f t="shared" si="4"/>
      </c>
      <c r="K16" s="195">
        <f>'NEDOVOLJNE OCENE OPOVO'!K16+'NEDOVOLJNE OCENE SEFKERIN'!K16+'NEDOVOLJNE OCENE SAKULE'!K16+'NEDOVOLJNE OCENE BARANDA'!K16+'NEDOVOLJNE OCENE OPOVO'!K17+'NEDOVOLJNE OCENE SEFKERIN'!K17+'NEDOVOLJNE OCENE SAKULE'!K17+'NEDOVOLJNE OCENE BARANDA'!K17+'NEDOVOLJNE OCENE OPOVO'!K18+'NEDOVOLJNE OCENE SEFKERIN'!K18+'NEDOVOLJNE OCENE SAKULE'!K18+'NEDOVOLJNE OCENE BARANDA'!K18</f>
        <v>0</v>
      </c>
      <c r="L16" s="217">
        <f t="shared" si="5"/>
      </c>
      <c r="M16" s="195">
        <f>'NEDOVOLJNE OCENE OPOVO'!M16+'NEDOVOLJNE OCENE SEFKERIN'!M16+'NEDOVOLJNE OCENE SAKULE'!M16+'NEDOVOLJNE OCENE BARANDA'!M16+'NEDOVOLJNE OCENE OPOVO'!M17+'NEDOVOLJNE OCENE SEFKERIN'!M17+'NEDOVOLJNE OCENE SAKULE'!M17+'NEDOVOLJNE OCENE BARANDA'!M17+'NEDOVOLJNE OCENE OPOVO'!M18+'NEDOVOLJNE OCENE SEFKERIN'!M18+'NEDOVOLJNE OCENE SAKULE'!M18+'NEDOVOLJNE OCENE BARANDA'!M18</f>
        <v>0</v>
      </c>
      <c r="N16" s="350">
        <f t="shared" si="6"/>
      </c>
      <c r="O16" s="209"/>
      <c r="P16" s="209"/>
      <c r="Q16" s="209"/>
      <c r="R16" s="209"/>
      <c r="S16" s="209"/>
      <c r="T16" s="210"/>
    </row>
    <row r="17" spans="1:20" s="182" customFormat="1" ht="18" customHeight="1" hidden="1">
      <c r="A17" s="351" t="s">
        <v>23</v>
      </c>
      <c r="B17" s="446"/>
      <c r="C17" s="131">
        <f t="shared" si="0"/>
        <v>0</v>
      </c>
      <c r="D17" s="447" t="e">
        <f t="shared" si="1"/>
        <v>#DIV/0!</v>
      </c>
      <c r="E17" s="184"/>
      <c r="F17" s="132" t="e">
        <f t="shared" si="2"/>
        <v>#DIV/0!</v>
      </c>
      <c r="G17" s="183"/>
      <c r="H17" s="135" t="e">
        <f t="shared" si="3"/>
        <v>#DIV/0!</v>
      </c>
      <c r="I17" s="183"/>
      <c r="J17" s="135" t="e">
        <f t="shared" si="4"/>
        <v>#DIV/0!</v>
      </c>
      <c r="K17" s="183"/>
      <c r="L17" s="135" t="e">
        <f t="shared" si="5"/>
        <v>#DIV/0!</v>
      </c>
      <c r="M17" s="183"/>
      <c r="N17" s="350" t="e">
        <f t="shared" si="6"/>
        <v>#DIV/0!</v>
      </c>
      <c r="O17" s="209"/>
      <c r="P17" s="209"/>
      <c r="Q17" s="209"/>
      <c r="R17" s="209"/>
      <c r="S17" s="209"/>
      <c r="T17" s="210"/>
    </row>
    <row r="18" spans="1:20" s="182" customFormat="1" ht="18" customHeight="1" hidden="1" thickBot="1">
      <c r="A18" s="352" t="s">
        <v>24</v>
      </c>
      <c r="B18" s="451"/>
      <c r="C18" s="369">
        <f t="shared" si="0"/>
        <v>0</v>
      </c>
      <c r="D18" s="448" t="e">
        <f t="shared" si="1"/>
        <v>#DIV/0!</v>
      </c>
      <c r="E18" s="221"/>
      <c r="F18" s="133" t="e">
        <f t="shared" si="2"/>
        <v>#DIV/0!</v>
      </c>
      <c r="G18" s="185"/>
      <c r="H18" s="136" t="e">
        <f t="shared" si="3"/>
        <v>#DIV/0!</v>
      </c>
      <c r="I18" s="185"/>
      <c r="J18" s="136" t="e">
        <f t="shared" si="4"/>
        <v>#DIV/0!</v>
      </c>
      <c r="K18" s="185"/>
      <c r="L18" s="136" t="e">
        <f t="shared" si="5"/>
        <v>#DIV/0!</v>
      </c>
      <c r="M18" s="185"/>
      <c r="N18" s="353" t="e">
        <f t="shared" si="6"/>
        <v>#DIV/0!</v>
      </c>
      <c r="O18" s="209"/>
      <c r="P18" s="209"/>
      <c r="Q18" s="209"/>
      <c r="R18" s="209"/>
      <c r="S18" s="209"/>
      <c r="T18" s="210"/>
    </row>
    <row r="19" spans="1:21" s="222" customFormat="1" ht="18" customHeight="1" thickBot="1">
      <c r="A19" s="365" t="s">
        <v>25</v>
      </c>
      <c r="B19" s="303">
        <f>SUM(B6:B18)</f>
        <v>440</v>
      </c>
      <c r="C19" s="304">
        <f>SUM(C6:C18)</f>
        <v>12</v>
      </c>
      <c r="D19" s="452">
        <f t="shared" si="1"/>
        <v>0.02727272727272727</v>
      </c>
      <c r="E19" s="306">
        <f>SUM(E6:E18)</f>
        <v>6</v>
      </c>
      <c r="F19" s="357">
        <f t="shared" si="2"/>
        <v>0.013636363636363636</v>
      </c>
      <c r="G19" s="304">
        <f>SUM(G6:G18)</f>
        <v>2</v>
      </c>
      <c r="H19" s="358">
        <f t="shared" si="3"/>
        <v>0.004545454545454545</v>
      </c>
      <c r="I19" s="304">
        <f>SUM(I6:I18)</f>
        <v>0</v>
      </c>
      <c r="J19" s="358">
        <f t="shared" si="4"/>
      </c>
      <c r="K19" s="304">
        <f>SUM(K6:K18)</f>
        <v>0</v>
      </c>
      <c r="L19" s="358">
        <f t="shared" si="5"/>
      </c>
      <c r="M19" s="304">
        <f>SUM(M6:M18)</f>
        <v>4</v>
      </c>
      <c r="N19" s="359">
        <f t="shared" si="6"/>
        <v>0.00909090909090909</v>
      </c>
      <c r="O19" s="214"/>
      <c r="P19" s="214"/>
      <c r="Q19" s="214"/>
      <c r="R19" s="214"/>
      <c r="S19" s="214"/>
      <c r="T19" s="214"/>
      <c r="U19" s="188"/>
    </row>
    <row r="20" spans="1:20" s="182" customFormat="1" ht="18" customHeight="1" hidden="1">
      <c r="A20" s="354" t="s">
        <v>14</v>
      </c>
      <c r="B20" s="449">
        <f>'USPEH OPOVO'!B20+'USPEH SEFKERIN'!B20+'USPEH SAKULE'!B20+'USPEH BARANDA'!B20</f>
        <v>0</v>
      </c>
      <c r="C20" s="370">
        <f t="shared" si="0"/>
        <v>0</v>
      </c>
      <c r="D20" s="450" t="e">
        <f t="shared" si="1"/>
        <v>#DIV/0!</v>
      </c>
      <c r="E20" s="502">
        <f>'NEDOVOLJNE OCENE OPOVO'!E20+'NEDOVOLJNE OCENE SEFKERIN'!E20+'NEDOVOLJNE OCENE SAKULE'!E20+'NEDOVOLJNE OCENE BARANDA'!E20</f>
        <v>0</v>
      </c>
      <c r="F20" s="218" t="e">
        <f t="shared" si="2"/>
        <v>#DIV/0!</v>
      </c>
      <c r="G20" s="503">
        <f>'NEDOVOLJNE OCENE OPOVO'!G20+'NEDOVOLJNE OCENE SEFKERIN'!G20+'NEDOVOLJNE OCENE SAKULE'!G20+'NEDOVOLJNE OCENE BARANDA'!G20</f>
        <v>0</v>
      </c>
      <c r="H20" s="219" t="e">
        <f t="shared" si="3"/>
        <v>#DIV/0!</v>
      </c>
      <c r="I20" s="503">
        <f>'NEDOVOLJNE OCENE OPOVO'!I20+'NEDOVOLJNE OCENE SEFKERIN'!I20+'NEDOVOLJNE OCENE SAKULE'!I20+'NEDOVOLJNE OCENE BARANDA'!I20</f>
        <v>0</v>
      </c>
      <c r="J20" s="219" t="e">
        <f t="shared" si="4"/>
        <v>#DIV/0!</v>
      </c>
      <c r="K20" s="503">
        <f>'NEDOVOLJNE OCENE OPOVO'!K20+'NEDOVOLJNE OCENE SEFKERIN'!K20+'NEDOVOLJNE OCENE SAKULE'!K20+'NEDOVOLJNE OCENE BARANDA'!K20</f>
        <v>0</v>
      </c>
      <c r="L20" s="219" t="e">
        <f t="shared" si="5"/>
        <v>#DIV/0!</v>
      </c>
      <c r="M20" s="503">
        <f>'NEDOVOLJNE OCENE OPOVO'!M20+'NEDOVOLJNE OCENE SEFKERIN'!M20+'NEDOVOLJNE OCENE SAKULE'!M20+'NEDOVOLJNE OCENE BARANDA'!M20</f>
        <v>0</v>
      </c>
      <c r="N20" s="355" t="e">
        <f t="shared" si="6"/>
        <v>#DIV/0!</v>
      </c>
      <c r="O20" s="209"/>
      <c r="P20" s="209"/>
      <c r="Q20" s="209"/>
      <c r="R20" s="209"/>
      <c r="S20" s="209"/>
      <c r="T20" s="210"/>
    </row>
    <row r="21" spans="1:20" s="182" customFormat="1" ht="18" customHeight="1">
      <c r="A21" s="354" t="s">
        <v>104</v>
      </c>
      <c r="B21" s="446">
        <f>'USPEH OPOVO'!B21+'USPEH SEFKERIN'!B21+'USPEH SAKULE'!B21+'USPEH BARANDA'!B21+'USPEH OPOVO'!B22+'USPEH SEFKERIN'!B22+'USPEH SAKULE'!B22+'USPEH BARANDA'!B22+'USPEH OPOVO'!B23+'USPEH SEFKERIN'!B23+'USPEH SAKULE'!B23+'USPEH BARANDA'!B23</f>
        <v>121</v>
      </c>
      <c r="C21" s="131">
        <f t="shared" si="0"/>
        <v>3</v>
      </c>
      <c r="D21" s="450">
        <f t="shared" si="1"/>
        <v>0.024793388429752067</v>
      </c>
      <c r="E21" s="220">
        <f>'NEDOVOLJNE OCENE OPOVO'!E21+'NEDOVOLJNE OCENE SEFKERIN'!E21+'NEDOVOLJNE OCENE SAKULE'!E21+'NEDOVOLJNE OCENE BARANDA'!E21+'NEDOVOLJNE OCENE OPOVO'!E22+'NEDOVOLJNE OCENE SEFKERIN'!E22+'NEDOVOLJNE OCENE SAKULE'!E22+'NEDOVOLJNE OCENE BARANDA'!E22+'NEDOVOLJNE OCENE OPOVO'!E23+'NEDOVOLJNE OCENE SEFKERIN'!E23+'NEDOVOLJNE OCENE SAKULE'!E23+'NEDOVOLJNE OCENE BARANDA'!E23</f>
        <v>1</v>
      </c>
      <c r="F21" s="218">
        <f t="shared" si="2"/>
        <v>0.008264462809917356</v>
      </c>
      <c r="G21" s="195">
        <f>'NEDOVOLJNE OCENE OPOVO'!G21+'NEDOVOLJNE OCENE SEFKERIN'!G21+'NEDOVOLJNE OCENE SAKULE'!G21+'NEDOVOLJNE OCENE BARANDA'!G21+'NEDOVOLJNE OCENE OPOVO'!G22+'NEDOVOLJNE OCENE SEFKERIN'!G22+'NEDOVOLJNE OCENE SAKULE'!G22+'NEDOVOLJNE OCENE BARANDA'!G22+'NEDOVOLJNE OCENE OPOVO'!G23+'NEDOVOLJNE OCENE SEFKERIN'!G23+'NEDOVOLJNE OCENE SAKULE'!G23+'NEDOVOLJNE OCENE BARANDA'!G23</f>
        <v>0</v>
      </c>
      <c r="H21" s="219">
        <f t="shared" si="3"/>
      </c>
      <c r="I21" s="195">
        <f>'NEDOVOLJNE OCENE OPOVO'!I21+'NEDOVOLJNE OCENE SEFKERIN'!I21+'NEDOVOLJNE OCENE SAKULE'!I21+'NEDOVOLJNE OCENE BARANDA'!I21+'NEDOVOLJNE OCENE OPOVO'!I22+'NEDOVOLJNE OCENE SEFKERIN'!I22+'NEDOVOLJNE OCENE SAKULE'!I22+'NEDOVOLJNE OCENE BARANDA'!I22+'NEDOVOLJNE OCENE OPOVO'!I23+'NEDOVOLJNE OCENE SEFKERIN'!I23+'NEDOVOLJNE OCENE SAKULE'!I23+'NEDOVOLJNE OCENE BARANDA'!I23</f>
        <v>0</v>
      </c>
      <c r="J21" s="219">
        <f t="shared" si="4"/>
      </c>
      <c r="K21" s="195">
        <f>'NEDOVOLJNE OCENE OPOVO'!K21+'NEDOVOLJNE OCENE SEFKERIN'!K21+'NEDOVOLJNE OCENE SAKULE'!K21+'NEDOVOLJNE OCENE BARANDA'!K21+'NEDOVOLJNE OCENE OPOVO'!K22+'NEDOVOLJNE OCENE SEFKERIN'!K22+'NEDOVOLJNE OCENE SAKULE'!K22+'NEDOVOLJNE OCENE BARANDA'!K22+'NEDOVOLJNE OCENE OPOVO'!K23+'NEDOVOLJNE OCENE SEFKERIN'!K23+'NEDOVOLJNE OCENE SAKULE'!K23+'NEDOVOLJNE OCENE BARANDA'!K23</f>
        <v>1</v>
      </c>
      <c r="L21" s="219">
        <f t="shared" si="5"/>
        <v>0.008264462809917356</v>
      </c>
      <c r="M21" s="195">
        <f>'NEDOVOLJNE OCENE OPOVO'!M21+'NEDOVOLJNE OCENE SEFKERIN'!M21+'NEDOVOLJNE OCENE SAKULE'!M21+'NEDOVOLJNE OCENE BARANDA'!M21+'NEDOVOLJNE OCENE OPOVO'!M22+'NEDOVOLJNE OCENE SEFKERIN'!M22+'NEDOVOLJNE OCENE SAKULE'!M22+'NEDOVOLJNE OCENE BARANDA'!M22+'NEDOVOLJNE OCENE OPOVO'!M23+'NEDOVOLJNE OCENE SEFKERIN'!M23+'NEDOVOLJNE OCENE SAKULE'!M23+'NEDOVOLJNE OCENE BARANDA'!M23</f>
        <v>1</v>
      </c>
      <c r="N21" s="355">
        <f t="shared" si="6"/>
        <v>0.008264462809917356</v>
      </c>
      <c r="O21" s="209"/>
      <c r="P21" s="209"/>
      <c r="Q21" s="209"/>
      <c r="R21" s="209"/>
      <c r="S21" s="209"/>
      <c r="T21" s="210"/>
    </row>
    <row r="22" spans="1:20" s="182" customFormat="1" ht="18" customHeight="1" hidden="1">
      <c r="A22" s="351" t="s">
        <v>27</v>
      </c>
      <c r="B22" s="449"/>
      <c r="C22" s="131"/>
      <c r="D22" s="447" t="e">
        <f t="shared" si="1"/>
        <v>#DIV/0!</v>
      </c>
      <c r="E22" s="184"/>
      <c r="F22" s="216" t="e">
        <f t="shared" si="2"/>
        <v>#DIV/0!</v>
      </c>
      <c r="G22" s="183"/>
      <c r="H22" s="217" t="e">
        <f t="shared" si="3"/>
        <v>#DIV/0!</v>
      </c>
      <c r="I22" s="183"/>
      <c r="J22" s="217" t="e">
        <f t="shared" si="4"/>
        <v>#DIV/0!</v>
      </c>
      <c r="K22" s="183"/>
      <c r="L22" s="217" t="e">
        <f t="shared" si="5"/>
        <v>#DIV/0!</v>
      </c>
      <c r="M22" s="183"/>
      <c r="N22" s="350" t="e">
        <f t="shared" si="6"/>
        <v>#DIV/0!</v>
      </c>
      <c r="O22" s="209"/>
      <c r="P22" s="209"/>
      <c r="Q22" s="209"/>
      <c r="R22" s="209"/>
      <c r="S22" s="209"/>
      <c r="T22" s="210"/>
    </row>
    <row r="23" spans="1:20" s="182" customFormat="1" ht="18" customHeight="1" hidden="1">
      <c r="A23" s="351" t="s">
        <v>28</v>
      </c>
      <c r="B23" s="449"/>
      <c r="C23" s="131"/>
      <c r="D23" s="447" t="e">
        <f t="shared" si="1"/>
        <v>#DIV/0!</v>
      </c>
      <c r="E23" s="184"/>
      <c r="F23" s="216" t="e">
        <f t="shared" si="2"/>
        <v>#DIV/0!</v>
      </c>
      <c r="G23" s="183"/>
      <c r="H23" s="217" t="e">
        <f t="shared" si="3"/>
        <v>#DIV/0!</v>
      </c>
      <c r="I23" s="183"/>
      <c r="J23" s="217" t="e">
        <f t="shared" si="4"/>
        <v>#DIV/0!</v>
      </c>
      <c r="K23" s="183"/>
      <c r="L23" s="217" t="e">
        <f t="shared" si="5"/>
        <v>#DIV/0!</v>
      </c>
      <c r="M23" s="183"/>
      <c r="N23" s="350" t="e">
        <f t="shared" si="6"/>
        <v>#DIV/0!</v>
      </c>
      <c r="O23" s="209"/>
      <c r="P23" s="209"/>
      <c r="Q23" s="209"/>
      <c r="R23" s="209"/>
      <c r="S23" s="209"/>
      <c r="T23" s="210"/>
    </row>
    <row r="24" spans="1:20" s="182" customFormat="1" ht="18" customHeight="1">
      <c r="A24" s="351" t="s">
        <v>105</v>
      </c>
      <c r="B24" s="446">
        <f>'USPEH OPOVO'!B24+'USPEH SEFKERIN'!B24+'USPEH SAKULE'!B24+'USPEH BARANDA'!B24+'USPEH OPOVO'!B25+'USPEH SEFKERIN'!B25+'USPEH SAKULE'!B25+'USPEH BARANDA'!B25+'USPEH OPOVO'!B26+'USPEH SEFKERIN'!B26+'USPEH SAKULE'!B26+'USPEH BARANDA'!B26</f>
        <v>121</v>
      </c>
      <c r="C24" s="131">
        <f t="shared" si="0"/>
        <v>3</v>
      </c>
      <c r="D24" s="447">
        <f t="shared" si="1"/>
        <v>0.024793388429752067</v>
      </c>
      <c r="E24" s="220">
        <f>'NEDOVOLJNE OCENE OPOVO'!E24+'NEDOVOLJNE OCENE SEFKERIN'!E24+'NEDOVOLJNE OCENE SAKULE'!E24+'NEDOVOLJNE OCENE BARANDA'!E24+'NEDOVOLJNE OCENE OPOVO'!E25+'NEDOVOLJNE OCENE SEFKERIN'!E25+'NEDOVOLJNE OCENE SAKULE'!E25+'NEDOVOLJNE OCENE BARANDA'!E25+'NEDOVOLJNE OCENE OPOVO'!E26+'NEDOVOLJNE OCENE SEFKERIN'!E26+'NEDOVOLJNE OCENE SAKULE'!E26+'NEDOVOLJNE OCENE BARANDA'!E26</f>
        <v>0</v>
      </c>
      <c r="F24" s="216">
        <f t="shared" si="2"/>
      </c>
      <c r="G24" s="195">
        <f>'NEDOVOLJNE OCENE OPOVO'!G24+'NEDOVOLJNE OCENE SEFKERIN'!G24+'NEDOVOLJNE OCENE SAKULE'!G24+'NEDOVOLJNE OCENE BARANDA'!G24+'NEDOVOLJNE OCENE OPOVO'!G25+'NEDOVOLJNE OCENE SEFKERIN'!G25+'NEDOVOLJNE OCENE SAKULE'!G25+'NEDOVOLJNE OCENE BARANDA'!G25+'NEDOVOLJNE OCENE OPOVO'!G26+'NEDOVOLJNE OCENE SEFKERIN'!G26+'NEDOVOLJNE OCENE SAKULE'!G26+'NEDOVOLJNE OCENE BARANDA'!G26</f>
        <v>0</v>
      </c>
      <c r="H24" s="217">
        <f t="shared" si="3"/>
      </c>
      <c r="I24" s="195">
        <f>'NEDOVOLJNE OCENE OPOVO'!I24+'NEDOVOLJNE OCENE SEFKERIN'!I24+'NEDOVOLJNE OCENE SAKULE'!I24+'NEDOVOLJNE OCENE BARANDA'!I24+'NEDOVOLJNE OCENE OPOVO'!I25+'NEDOVOLJNE OCENE SEFKERIN'!I25+'NEDOVOLJNE OCENE SAKULE'!I25+'NEDOVOLJNE OCENE BARANDA'!I25+'NEDOVOLJNE OCENE OPOVO'!I26+'NEDOVOLJNE OCENE SEFKERIN'!I26+'NEDOVOLJNE OCENE SAKULE'!I26+'NEDOVOLJNE OCENE BARANDA'!I26</f>
        <v>1</v>
      </c>
      <c r="J24" s="217">
        <f t="shared" si="4"/>
        <v>0.008264462809917356</v>
      </c>
      <c r="K24" s="195">
        <f>'NEDOVOLJNE OCENE OPOVO'!K24+'NEDOVOLJNE OCENE SEFKERIN'!K24+'NEDOVOLJNE OCENE SAKULE'!K24+'NEDOVOLJNE OCENE BARANDA'!K24+'NEDOVOLJNE OCENE OPOVO'!K25+'NEDOVOLJNE OCENE SEFKERIN'!K25+'NEDOVOLJNE OCENE SAKULE'!K25+'NEDOVOLJNE OCENE BARANDA'!K25+'NEDOVOLJNE OCENE OPOVO'!K26+'NEDOVOLJNE OCENE SEFKERIN'!K26+'NEDOVOLJNE OCENE SAKULE'!K26+'NEDOVOLJNE OCENE BARANDA'!K26</f>
        <v>1</v>
      </c>
      <c r="L24" s="217">
        <f t="shared" si="5"/>
        <v>0.008264462809917356</v>
      </c>
      <c r="M24" s="195">
        <f>'NEDOVOLJNE OCENE OPOVO'!M24+'NEDOVOLJNE OCENE SEFKERIN'!M24+'NEDOVOLJNE OCENE SAKULE'!M24+'NEDOVOLJNE OCENE BARANDA'!M24+'NEDOVOLJNE OCENE OPOVO'!M25+'NEDOVOLJNE OCENE SEFKERIN'!M25+'NEDOVOLJNE OCENE SAKULE'!M25+'NEDOVOLJNE OCENE BARANDA'!M25+'NEDOVOLJNE OCENE OPOVO'!M26+'NEDOVOLJNE OCENE SEFKERIN'!M26+'NEDOVOLJNE OCENE SAKULE'!M26+'NEDOVOLJNE OCENE BARANDA'!M26</f>
        <v>1</v>
      </c>
      <c r="N24" s="350">
        <f t="shared" si="6"/>
        <v>0.008264462809917356</v>
      </c>
      <c r="O24" s="209"/>
      <c r="P24" s="209"/>
      <c r="Q24" s="209"/>
      <c r="R24" s="209"/>
      <c r="S24" s="209"/>
      <c r="T24" s="210"/>
    </row>
    <row r="25" spans="1:20" s="182" customFormat="1" ht="18" customHeight="1" hidden="1">
      <c r="A25" s="351" t="s">
        <v>30</v>
      </c>
      <c r="B25" s="449"/>
      <c r="C25" s="131"/>
      <c r="D25" s="447" t="e">
        <f t="shared" si="1"/>
        <v>#DIV/0!</v>
      </c>
      <c r="E25" s="184"/>
      <c r="F25" s="216" t="e">
        <f t="shared" si="2"/>
        <v>#DIV/0!</v>
      </c>
      <c r="G25" s="183"/>
      <c r="H25" s="217" t="e">
        <f t="shared" si="3"/>
        <v>#DIV/0!</v>
      </c>
      <c r="I25" s="183"/>
      <c r="J25" s="217" t="e">
        <f t="shared" si="4"/>
        <v>#DIV/0!</v>
      </c>
      <c r="K25" s="183"/>
      <c r="L25" s="217" t="e">
        <f t="shared" si="5"/>
        <v>#DIV/0!</v>
      </c>
      <c r="M25" s="183"/>
      <c r="N25" s="350" t="e">
        <f t="shared" si="6"/>
        <v>#DIV/0!</v>
      </c>
      <c r="O25" s="209"/>
      <c r="P25" s="209"/>
      <c r="Q25" s="209"/>
      <c r="R25" s="209"/>
      <c r="S25" s="209"/>
      <c r="T25" s="210"/>
    </row>
    <row r="26" spans="1:20" s="182" customFormat="1" ht="18" customHeight="1" hidden="1">
      <c r="A26" s="351" t="s">
        <v>31</v>
      </c>
      <c r="B26" s="449"/>
      <c r="C26" s="131"/>
      <c r="D26" s="447" t="e">
        <f t="shared" si="1"/>
        <v>#DIV/0!</v>
      </c>
      <c r="E26" s="184"/>
      <c r="F26" s="216" t="e">
        <f t="shared" si="2"/>
        <v>#DIV/0!</v>
      </c>
      <c r="G26" s="183"/>
      <c r="H26" s="217" t="e">
        <f t="shared" si="3"/>
        <v>#DIV/0!</v>
      </c>
      <c r="I26" s="183"/>
      <c r="J26" s="217" t="e">
        <f t="shared" si="4"/>
        <v>#DIV/0!</v>
      </c>
      <c r="K26" s="183"/>
      <c r="L26" s="217" t="e">
        <f t="shared" si="5"/>
        <v>#DIV/0!</v>
      </c>
      <c r="M26" s="183"/>
      <c r="N26" s="350" t="e">
        <f t="shared" si="6"/>
        <v>#DIV/0!</v>
      </c>
      <c r="O26" s="209"/>
      <c r="P26" s="209"/>
      <c r="Q26" s="209"/>
      <c r="R26" s="209"/>
      <c r="S26" s="209"/>
      <c r="T26" s="210"/>
    </row>
    <row r="27" spans="1:20" s="182" customFormat="1" ht="18" customHeight="1">
      <c r="A27" s="351" t="s">
        <v>106</v>
      </c>
      <c r="B27" s="446">
        <f>'USPEH OPOVO'!B27+'USPEH SEFKERIN'!B27+'USPEH SAKULE'!B27+'USPEH BARANDA'!B27+'USPEH OPOVO'!B28+'USPEH SEFKERIN'!B28+'USPEH SAKULE'!B28+'USPEH BARANDA'!B28+'USPEH OPOVO'!B29+'USPEH SEFKERIN'!B29+'USPEH SAKULE'!B29+'USPEH BARANDA'!B29</f>
        <v>107</v>
      </c>
      <c r="C27" s="131">
        <f t="shared" si="0"/>
        <v>1</v>
      </c>
      <c r="D27" s="447">
        <f t="shared" si="1"/>
        <v>0.009345794392523364</v>
      </c>
      <c r="E27" s="220">
        <f>'NEDOVOLJNE OCENE OPOVO'!E27+'NEDOVOLJNE OCENE SEFKERIN'!E27+'NEDOVOLJNE OCENE SAKULE'!E27+'NEDOVOLJNE OCENE BARANDA'!E27+'NEDOVOLJNE OCENE OPOVO'!E28+'NEDOVOLJNE OCENE SEFKERIN'!E28+'NEDOVOLJNE OCENE SAKULE'!E28+'NEDOVOLJNE OCENE BARANDA'!E28+'NEDOVOLJNE OCENE OPOVO'!E29+'NEDOVOLJNE OCENE SEFKERIN'!E29+'NEDOVOLJNE OCENE SAKULE'!E29+'NEDOVOLJNE OCENE BARANDA'!E29</f>
        <v>0</v>
      </c>
      <c r="F27" s="216">
        <f t="shared" si="2"/>
      </c>
      <c r="G27" s="195">
        <f>'NEDOVOLJNE OCENE OPOVO'!G27+'NEDOVOLJNE OCENE SEFKERIN'!G27+'NEDOVOLJNE OCENE SAKULE'!G27+'NEDOVOLJNE OCENE BARANDA'!G27+'NEDOVOLJNE OCENE OPOVO'!G28+'NEDOVOLJNE OCENE SEFKERIN'!G28+'NEDOVOLJNE OCENE SAKULE'!G28+'NEDOVOLJNE OCENE BARANDA'!G28+'NEDOVOLJNE OCENE OPOVO'!G29+'NEDOVOLJNE OCENE SEFKERIN'!G29+'NEDOVOLJNE OCENE SAKULE'!G29+'NEDOVOLJNE OCENE BARANDA'!G29</f>
        <v>0</v>
      </c>
      <c r="H27" s="217">
        <f t="shared" si="3"/>
      </c>
      <c r="I27" s="195">
        <f>'NEDOVOLJNE OCENE OPOVO'!I27+'NEDOVOLJNE OCENE SEFKERIN'!I27+'NEDOVOLJNE OCENE SAKULE'!I27+'NEDOVOLJNE OCENE BARANDA'!I27+'NEDOVOLJNE OCENE OPOVO'!I28+'NEDOVOLJNE OCENE SEFKERIN'!I28+'NEDOVOLJNE OCENE SAKULE'!I28+'NEDOVOLJNE OCENE BARANDA'!I28+'NEDOVOLJNE OCENE OPOVO'!I29+'NEDOVOLJNE OCENE SEFKERIN'!I29+'NEDOVOLJNE OCENE SAKULE'!I29+'NEDOVOLJNE OCENE BARANDA'!I29</f>
        <v>0</v>
      </c>
      <c r="J27" s="217">
        <f t="shared" si="4"/>
      </c>
      <c r="K27" s="195">
        <f>'NEDOVOLJNE OCENE OPOVO'!K27+'NEDOVOLJNE OCENE SEFKERIN'!K27+'NEDOVOLJNE OCENE SAKULE'!K27+'NEDOVOLJNE OCENE BARANDA'!K27+'NEDOVOLJNE OCENE OPOVO'!K28+'NEDOVOLJNE OCENE SEFKERIN'!K28+'NEDOVOLJNE OCENE SAKULE'!K28+'NEDOVOLJNE OCENE BARANDA'!K28+'NEDOVOLJNE OCENE OPOVO'!K29+'NEDOVOLJNE OCENE SEFKERIN'!K29+'NEDOVOLJNE OCENE SAKULE'!K29+'NEDOVOLJNE OCENE BARANDA'!K29</f>
        <v>1</v>
      </c>
      <c r="L27" s="217">
        <f t="shared" si="5"/>
        <v>0.009345794392523364</v>
      </c>
      <c r="M27" s="195">
        <f>'NEDOVOLJNE OCENE OPOVO'!M27+'NEDOVOLJNE OCENE SEFKERIN'!M27+'NEDOVOLJNE OCENE SAKULE'!M27+'NEDOVOLJNE OCENE BARANDA'!M27+'NEDOVOLJNE OCENE OPOVO'!M28+'NEDOVOLJNE OCENE SEFKERIN'!M28+'NEDOVOLJNE OCENE SAKULE'!M28+'NEDOVOLJNE OCENE BARANDA'!M28+'NEDOVOLJNE OCENE OPOVO'!M29+'NEDOVOLJNE OCENE SEFKERIN'!M29+'NEDOVOLJNE OCENE SAKULE'!M29+'NEDOVOLJNE OCENE BARANDA'!M29</f>
        <v>0</v>
      </c>
      <c r="N27" s="350">
        <f t="shared" si="6"/>
      </c>
      <c r="O27" s="209"/>
      <c r="P27" s="209"/>
      <c r="Q27" s="209"/>
      <c r="R27" s="209"/>
      <c r="S27" s="209"/>
      <c r="T27" s="210"/>
    </row>
    <row r="28" spans="1:20" s="182" customFormat="1" ht="18" customHeight="1" hidden="1">
      <c r="A28" s="351" t="s">
        <v>33</v>
      </c>
      <c r="B28" s="449"/>
      <c r="C28" s="131"/>
      <c r="D28" s="447" t="e">
        <f t="shared" si="1"/>
        <v>#DIV/0!</v>
      </c>
      <c r="E28" s="184"/>
      <c r="F28" s="216" t="e">
        <f t="shared" si="2"/>
        <v>#DIV/0!</v>
      </c>
      <c r="G28" s="183"/>
      <c r="H28" s="217" t="e">
        <f t="shared" si="3"/>
        <v>#DIV/0!</v>
      </c>
      <c r="I28" s="183"/>
      <c r="J28" s="217" t="e">
        <f t="shared" si="4"/>
        <v>#DIV/0!</v>
      </c>
      <c r="K28" s="183"/>
      <c r="L28" s="217" t="e">
        <f t="shared" si="5"/>
        <v>#DIV/0!</v>
      </c>
      <c r="M28" s="183"/>
      <c r="N28" s="350" t="e">
        <f t="shared" si="6"/>
        <v>#DIV/0!</v>
      </c>
      <c r="O28" s="209"/>
      <c r="P28" s="209"/>
      <c r="Q28" s="209"/>
      <c r="R28" s="209"/>
      <c r="S28" s="209"/>
      <c r="T28" s="210"/>
    </row>
    <row r="29" spans="1:20" s="182" customFormat="1" ht="18" customHeight="1" hidden="1">
      <c r="A29" s="351" t="s">
        <v>78</v>
      </c>
      <c r="B29" s="449"/>
      <c r="C29" s="131"/>
      <c r="D29" s="447" t="e">
        <f t="shared" si="1"/>
        <v>#DIV/0!</v>
      </c>
      <c r="E29" s="184"/>
      <c r="F29" s="216" t="e">
        <f t="shared" si="2"/>
        <v>#DIV/0!</v>
      </c>
      <c r="G29" s="183"/>
      <c r="H29" s="217" t="e">
        <f t="shared" si="3"/>
        <v>#DIV/0!</v>
      </c>
      <c r="I29" s="183"/>
      <c r="J29" s="217" t="e">
        <f t="shared" si="4"/>
        <v>#DIV/0!</v>
      </c>
      <c r="K29" s="183"/>
      <c r="L29" s="217" t="e">
        <f t="shared" si="5"/>
        <v>#DIV/0!</v>
      </c>
      <c r="M29" s="183"/>
      <c r="N29" s="350" t="e">
        <f t="shared" si="6"/>
        <v>#DIV/0!</v>
      </c>
      <c r="O29" s="209"/>
      <c r="P29" s="209"/>
      <c r="Q29" s="209"/>
      <c r="R29" s="209"/>
      <c r="S29" s="209"/>
      <c r="T29" s="210"/>
    </row>
    <row r="30" spans="1:20" s="182" customFormat="1" ht="18" customHeight="1" thickBot="1">
      <c r="A30" s="351" t="s">
        <v>107</v>
      </c>
      <c r="B30" s="446">
        <f>'USPEH OPOVO'!B30+'USPEH SEFKERIN'!B30+'USPEH SAKULE'!B30+'USPEH BARANDA'!B30+'USPEH OPOVO'!B31+'USPEH SEFKERIN'!B31+'USPEH SAKULE'!B31+'USPEH BARANDA'!B31+'USPEH OPOVO'!B32+'USPEH SEFKERIN'!B32+'USPEH SAKULE'!B32+'USPEH BARANDA'!B32</f>
        <v>96</v>
      </c>
      <c r="C30" s="131">
        <f t="shared" si="0"/>
        <v>0</v>
      </c>
      <c r="D30" s="447">
        <f t="shared" si="1"/>
      </c>
      <c r="E30" s="220">
        <f>'NEDOVOLJNE OCENE OPOVO'!E30+'NEDOVOLJNE OCENE SEFKERIN'!E30+'NEDOVOLJNE OCENE SAKULE'!E30+'NEDOVOLJNE OCENE BARANDA'!E30+'NEDOVOLJNE OCENE OPOVO'!E31+'NEDOVOLJNE OCENE SEFKERIN'!E31+'NEDOVOLJNE OCENE SAKULE'!E31+'NEDOVOLJNE OCENE BARANDA'!E31+'NEDOVOLJNE OCENE OPOVO'!E32+'NEDOVOLJNE OCENE SEFKERIN'!E32+'NEDOVOLJNE OCENE SAKULE'!E32+'NEDOVOLJNE OCENE BARANDA'!E32</f>
        <v>0</v>
      </c>
      <c r="F30" s="216">
        <f t="shared" si="2"/>
      </c>
      <c r="G30" s="195">
        <f>'NEDOVOLJNE OCENE OPOVO'!G30+'NEDOVOLJNE OCENE SEFKERIN'!G30+'NEDOVOLJNE OCENE SAKULE'!G30+'NEDOVOLJNE OCENE BARANDA'!G30+'NEDOVOLJNE OCENE OPOVO'!G31+'NEDOVOLJNE OCENE SEFKERIN'!G31+'NEDOVOLJNE OCENE SAKULE'!G31+'NEDOVOLJNE OCENE BARANDA'!G31+'NEDOVOLJNE OCENE OPOVO'!G32+'NEDOVOLJNE OCENE SEFKERIN'!G32+'NEDOVOLJNE OCENE SAKULE'!G32+'NEDOVOLJNE OCENE BARANDA'!G32</f>
        <v>0</v>
      </c>
      <c r="H30" s="217">
        <f t="shared" si="3"/>
      </c>
      <c r="I30" s="195">
        <f>'NEDOVOLJNE OCENE OPOVO'!I30+'NEDOVOLJNE OCENE SEFKERIN'!I30+'NEDOVOLJNE OCENE SAKULE'!I30+'NEDOVOLJNE OCENE BARANDA'!I30+'NEDOVOLJNE OCENE OPOVO'!I31+'NEDOVOLJNE OCENE SEFKERIN'!I31+'NEDOVOLJNE OCENE SAKULE'!I31+'NEDOVOLJNE OCENE BARANDA'!I31+'NEDOVOLJNE OCENE OPOVO'!I32+'NEDOVOLJNE OCENE SEFKERIN'!I32+'NEDOVOLJNE OCENE SAKULE'!I32+'NEDOVOLJNE OCENE BARANDA'!I32</f>
        <v>0</v>
      </c>
      <c r="J30" s="217">
        <f t="shared" si="4"/>
      </c>
      <c r="K30" s="195">
        <f>'NEDOVOLJNE OCENE OPOVO'!K30+'NEDOVOLJNE OCENE SEFKERIN'!K30+'NEDOVOLJNE OCENE SAKULE'!K30+'NEDOVOLJNE OCENE BARANDA'!K30+'NEDOVOLJNE OCENE OPOVO'!K31+'NEDOVOLJNE OCENE SEFKERIN'!K31+'NEDOVOLJNE OCENE SAKULE'!K31+'NEDOVOLJNE OCENE BARANDA'!K31+'NEDOVOLJNE OCENE OPOVO'!K32+'NEDOVOLJNE OCENE SEFKERIN'!K32+'NEDOVOLJNE OCENE SAKULE'!K32+'NEDOVOLJNE OCENE BARANDA'!K32</f>
        <v>0</v>
      </c>
      <c r="L30" s="217">
        <f t="shared" si="5"/>
      </c>
      <c r="M30" s="195">
        <f>'NEDOVOLJNE OCENE OPOVO'!M30+'NEDOVOLJNE OCENE SEFKERIN'!M30+'NEDOVOLJNE OCENE SAKULE'!M30+'NEDOVOLJNE OCENE BARANDA'!M30+'NEDOVOLJNE OCENE OPOVO'!M31+'NEDOVOLJNE OCENE SEFKERIN'!M31+'NEDOVOLJNE OCENE SAKULE'!M31+'NEDOVOLJNE OCENE BARANDA'!M31+'NEDOVOLJNE OCENE OPOVO'!M32+'NEDOVOLJNE OCENE SEFKERIN'!M32+'NEDOVOLJNE OCENE SAKULE'!M32+'NEDOVOLJNE OCENE BARANDA'!M32</f>
        <v>0</v>
      </c>
      <c r="N30" s="350">
        <f t="shared" si="6"/>
      </c>
      <c r="O30" s="209"/>
      <c r="P30" s="209"/>
      <c r="Q30" s="209"/>
      <c r="R30" s="209"/>
      <c r="S30" s="209"/>
      <c r="T30" s="210"/>
    </row>
    <row r="31" spans="1:20" s="182" customFormat="1" ht="18" customHeight="1" hidden="1">
      <c r="A31" s="351" t="s">
        <v>35</v>
      </c>
      <c r="B31" s="449"/>
      <c r="C31" s="131"/>
      <c r="D31" s="447" t="e">
        <f t="shared" si="1"/>
        <v>#DIV/0!</v>
      </c>
      <c r="E31" s="221"/>
      <c r="F31" s="132" t="e">
        <f t="shared" si="2"/>
        <v>#DIV/0!</v>
      </c>
      <c r="G31" s="185"/>
      <c r="H31" s="135" t="e">
        <f t="shared" si="3"/>
        <v>#DIV/0!</v>
      </c>
      <c r="I31" s="185"/>
      <c r="J31" s="135" t="e">
        <f t="shared" si="4"/>
        <v>#DIV/0!</v>
      </c>
      <c r="K31" s="185"/>
      <c r="L31" s="135" t="e">
        <f t="shared" si="5"/>
        <v>#DIV/0!</v>
      </c>
      <c r="M31" s="185"/>
      <c r="N31" s="350" t="e">
        <f t="shared" si="6"/>
        <v>#DIV/0!</v>
      </c>
      <c r="O31" s="209"/>
      <c r="P31" s="209"/>
      <c r="Q31" s="209"/>
      <c r="R31" s="209"/>
      <c r="S31" s="209"/>
      <c r="T31" s="210"/>
    </row>
    <row r="32" spans="1:20" s="182" customFormat="1" ht="18" customHeight="1" hidden="1" thickBot="1">
      <c r="A32" s="352" t="s">
        <v>87</v>
      </c>
      <c r="B32" s="453"/>
      <c r="C32" s="369"/>
      <c r="D32" s="448" t="e">
        <f t="shared" si="1"/>
        <v>#DIV/0!</v>
      </c>
      <c r="E32" s="221"/>
      <c r="F32" s="133" t="e">
        <f t="shared" si="2"/>
        <v>#DIV/0!</v>
      </c>
      <c r="G32" s="185"/>
      <c r="H32" s="136" t="e">
        <f t="shared" si="3"/>
        <v>#DIV/0!</v>
      </c>
      <c r="I32" s="185"/>
      <c r="J32" s="136" t="e">
        <f t="shared" si="4"/>
        <v>#DIV/0!</v>
      </c>
      <c r="K32" s="185"/>
      <c r="L32" s="136" t="e">
        <f t="shared" si="5"/>
        <v>#DIV/0!</v>
      </c>
      <c r="M32" s="185"/>
      <c r="N32" s="353" t="e">
        <f t="shared" si="6"/>
        <v>#DIV/0!</v>
      </c>
      <c r="O32" s="209"/>
      <c r="P32" s="209"/>
      <c r="Q32" s="209"/>
      <c r="R32" s="209"/>
      <c r="S32" s="209"/>
      <c r="T32" s="210"/>
    </row>
    <row r="33" spans="1:21" s="223" customFormat="1" ht="18" customHeight="1" thickBot="1">
      <c r="A33" s="365" t="s">
        <v>36</v>
      </c>
      <c r="B33" s="303">
        <f>SUM(B20:B32)</f>
        <v>445</v>
      </c>
      <c r="C33" s="304">
        <f>SUM(C20:C32)</f>
        <v>7</v>
      </c>
      <c r="D33" s="455">
        <f t="shared" si="1"/>
        <v>0.015730337078651686</v>
      </c>
      <c r="E33" s="306">
        <f>SUM(E20:E32)</f>
        <v>1</v>
      </c>
      <c r="F33" s="366">
        <f t="shared" si="2"/>
        <v>0.0022471910112359553</v>
      </c>
      <c r="G33" s="304">
        <f>SUM(G20:G32)</f>
        <v>0</v>
      </c>
      <c r="H33" s="367">
        <f t="shared" si="3"/>
      </c>
      <c r="I33" s="304">
        <f>SUM(I20:I32)</f>
        <v>1</v>
      </c>
      <c r="J33" s="367">
        <f t="shared" si="4"/>
        <v>0.0022471910112359553</v>
      </c>
      <c r="K33" s="304">
        <f>SUM(K20:K32)</f>
        <v>3</v>
      </c>
      <c r="L33" s="367">
        <f t="shared" si="5"/>
        <v>0.006741573033707865</v>
      </c>
      <c r="M33" s="304">
        <f>SUM(M20:M32)</f>
        <v>2</v>
      </c>
      <c r="N33" s="368">
        <f t="shared" si="6"/>
        <v>0.0044943820224719105</v>
      </c>
      <c r="O33" s="214"/>
      <c r="P33" s="214"/>
      <c r="Q33" s="214"/>
      <c r="R33" s="214"/>
      <c r="S33" s="214"/>
      <c r="T33" s="215"/>
      <c r="U33" s="191"/>
    </row>
    <row r="34" spans="1:21" s="224" customFormat="1" ht="18" customHeight="1" thickBot="1">
      <c r="A34" s="360" t="s">
        <v>37</v>
      </c>
      <c r="B34" s="331">
        <f>B19+B33</f>
        <v>885</v>
      </c>
      <c r="C34" s="332">
        <f>C19+C33</f>
        <v>19</v>
      </c>
      <c r="D34" s="454">
        <f t="shared" si="1"/>
        <v>0.021468926553672316</v>
      </c>
      <c r="E34" s="334">
        <f>E19+E33</f>
        <v>7</v>
      </c>
      <c r="F34" s="362">
        <f t="shared" si="2"/>
        <v>0.007909604519774011</v>
      </c>
      <c r="G34" s="332">
        <f>G19+G33</f>
        <v>2</v>
      </c>
      <c r="H34" s="363">
        <f t="shared" si="3"/>
        <v>0.0022598870056497176</v>
      </c>
      <c r="I34" s="332">
        <f>I19+I33</f>
        <v>1</v>
      </c>
      <c r="J34" s="363">
        <f t="shared" si="4"/>
        <v>0.0011299435028248588</v>
      </c>
      <c r="K34" s="332">
        <f>K19+K33</f>
        <v>3</v>
      </c>
      <c r="L34" s="363">
        <f t="shared" si="5"/>
        <v>0.003389830508474576</v>
      </c>
      <c r="M34" s="332">
        <f>M19+M33</f>
        <v>6</v>
      </c>
      <c r="N34" s="364">
        <f t="shared" si="6"/>
        <v>0.006779661016949152</v>
      </c>
      <c r="O34" s="214"/>
      <c r="P34" s="214"/>
      <c r="Q34" s="214"/>
      <c r="R34" s="214"/>
      <c r="S34" s="214"/>
      <c r="T34" s="215"/>
      <c r="U34" s="191"/>
    </row>
    <row r="35" spans="15:20" ht="15.75">
      <c r="O35" s="202"/>
      <c r="P35" s="202"/>
      <c r="Q35" s="202"/>
      <c r="R35" s="202"/>
      <c r="S35" s="202"/>
      <c r="T35" s="202"/>
    </row>
  </sheetData>
  <sheetProtection selectLockedCells="1"/>
  <mergeCells count="4">
    <mergeCell ref="A1:N1"/>
    <mergeCell ref="A2:N2"/>
    <mergeCell ref="B4:D4"/>
    <mergeCell ref="E4:N4"/>
  </mergeCells>
  <printOptions/>
  <pageMargins left="0.63" right="0.51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4"/>
  </sheetPr>
  <dimension ref="A1:V34"/>
  <sheetViews>
    <sheetView zoomScale="85" zoomScaleNormal="85" zoomScalePageLayoutView="0" workbookViewId="0" topLeftCell="A1">
      <selection activeCell="A2" sqref="A2:R2"/>
    </sheetView>
  </sheetViews>
  <sheetFormatPr defaultColWidth="0" defaultRowHeight="15.75" customHeight="1" zeroHeight="1"/>
  <cols>
    <col min="1" max="7" width="6" style="109" customWidth="1"/>
    <col min="8" max="8" width="6" style="110" customWidth="1"/>
    <col min="9" max="9" width="6" style="109" customWidth="1"/>
    <col min="10" max="10" width="6" style="110" customWidth="1"/>
    <col min="11" max="11" width="6" style="109" customWidth="1"/>
    <col min="12" max="12" width="6" style="111" customWidth="1"/>
    <col min="13" max="13" width="6" style="109" customWidth="1"/>
    <col min="14" max="14" width="6" style="111" customWidth="1"/>
    <col min="15" max="15" width="6" style="109" customWidth="1"/>
    <col min="16" max="16" width="6" style="111" customWidth="1"/>
    <col min="17" max="17" width="6" style="109" hidden="1" customWidth="1"/>
    <col min="18" max="18" width="6" style="109" customWidth="1"/>
    <col min="19" max="19" width="5.19921875" style="118" customWidth="1"/>
    <col min="20" max="16384" width="5.19921875" style="118" hidden="1" customWidth="1"/>
  </cols>
  <sheetData>
    <row r="1" spans="1:22" ht="31.5" customHeight="1">
      <c r="A1" s="697" t="s">
        <v>174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114"/>
      <c r="T1" s="114"/>
      <c r="U1" s="114"/>
      <c r="V1" s="114"/>
    </row>
    <row r="2" spans="1:22" ht="15.75">
      <c r="A2" s="696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114"/>
      <c r="T2" s="114"/>
      <c r="U2" s="114"/>
      <c r="V2" s="114"/>
    </row>
    <row r="3" spans="1:22" ht="15.75" hidden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14"/>
      <c r="T3" s="114"/>
      <c r="U3" s="114"/>
      <c r="V3" s="114"/>
    </row>
    <row r="4" ht="16.5" thickBot="1"/>
    <row r="5" spans="1:21" s="177" customFormat="1" ht="63.75" customHeight="1" thickBot="1">
      <c r="A5" s="508" t="s">
        <v>3</v>
      </c>
      <c r="B5" s="509" t="s">
        <v>40</v>
      </c>
      <c r="C5" s="510" t="s">
        <v>41</v>
      </c>
      <c r="D5" s="510" t="s">
        <v>42</v>
      </c>
      <c r="E5" s="510" t="s">
        <v>43</v>
      </c>
      <c r="F5" s="510" t="s">
        <v>44</v>
      </c>
      <c r="G5" s="509" t="s">
        <v>45</v>
      </c>
      <c r="H5" s="511" t="s">
        <v>46</v>
      </c>
      <c r="I5" s="510" t="s">
        <v>47</v>
      </c>
      <c r="J5" s="511" t="s">
        <v>48</v>
      </c>
      <c r="K5" s="510" t="s">
        <v>49</v>
      </c>
      <c r="L5" s="511" t="s">
        <v>50</v>
      </c>
      <c r="M5" s="510" t="s">
        <v>157</v>
      </c>
      <c r="N5" s="511" t="s">
        <v>51</v>
      </c>
      <c r="O5" s="510" t="s">
        <v>158</v>
      </c>
      <c r="P5" s="511" t="s">
        <v>110</v>
      </c>
      <c r="Q5" s="512"/>
      <c r="R5" s="517" t="s">
        <v>52</v>
      </c>
      <c r="S5" s="225"/>
      <c r="T5" s="225"/>
      <c r="U5" s="226"/>
    </row>
    <row r="6" spans="1:22" s="182" customFormat="1" ht="18" customHeight="1">
      <c r="A6" s="505" t="s">
        <v>14</v>
      </c>
      <c r="B6" s="506">
        <f>'NEDOVOLJNE PO PREDMETIMA OPOVO'!B6+'NEDOVOLJNE PO PREDMETIMA SEFKER'!B6+'NEDOVOLJNE PO PREDMETIMA SAKULE'!B6+'NEDOVOLJNE PO PREDMETIMA BARAND'!B6</f>
        <v>0</v>
      </c>
      <c r="C6" s="507">
        <f>'NEDOVOLJNE PO PREDMETIMA OPOVO'!C6+'NEDOVOLJNE PO PREDMETIMA SEFKER'!C6+'NEDOVOLJNE PO PREDMETIMA SAKULE'!C6+'NEDOVOLJNE PO PREDMETIMA BARAND'!C6</f>
        <v>0</v>
      </c>
      <c r="D6" s="507">
        <f>'NEDOVOLJNE PO PREDMETIMA OPOVO'!D6+'NEDOVOLJNE PO PREDMETIMA SEFKER'!D6+'NEDOVOLJNE PO PREDMETIMA SAKULE'!D6+'NEDOVOLJNE PO PREDMETIMA BARAND'!D6</f>
        <v>0</v>
      </c>
      <c r="E6" s="507">
        <f>'NEDOVOLJNE PO PREDMETIMA OPOVO'!E6+'NEDOVOLJNE PO PREDMETIMA SEFKER'!E6+'NEDOVOLJNE PO PREDMETIMA SAKULE'!E6+'NEDOVOLJNE PO PREDMETIMA BARAND'!E6</f>
        <v>0</v>
      </c>
      <c r="F6" s="507">
        <f>'NEDOVOLJNE PO PREDMETIMA OPOVO'!F6+'NEDOVOLJNE PO PREDMETIMA SEFKER'!F6+'NEDOVOLJNE PO PREDMETIMA SAKULE'!F6+'NEDOVOLJNE PO PREDMETIMA BARAND'!F6</f>
        <v>0</v>
      </c>
      <c r="G6" s="507">
        <f>'NEDOVOLJNE PO PREDMETIMA OPOVO'!G6+'NEDOVOLJNE PO PREDMETIMA SEFKER'!G6+'NEDOVOLJNE PO PREDMETIMA SAKULE'!G6+'NEDOVOLJNE PO PREDMETIMA BARAND'!G6</f>
        <v>0</v>
      </c>
      <c r="H6" s="507">
        <f>'NEDOVOLJNE PO PREDMETIMA OPOVO'!H6+'NEDOVOLJNE PO PREDMETIMA SEFKER'!H6+'NEDOVOLJNE PO PREDMETIMA SAKULE'!H6+'NEDOVOLJNE PO PREDMETIMA BARAND'!H6</f>
        <v>0</v>
      </c>
      <c r="I6" s="507">
        <f>'NEDOVOLJNE PO PREDMETIMA OPOVO'!I6+'NEDOVOLJNE PO PREDMETIMA SEFKER'!I6+'NEDOVOLJNE PO PREDMETIMA SAKULE'!I6+'NEDOVOLJNE PO PREDMETIMA BARAND'!I6</f>
        <v>0</v>
      </c>
      <c r="J6" s="507">
        <f>'NEDOVOLJNE PO PREDMETIMA OPOVO'!J6+'NEDOVOLJNE PO PREDMETIMA SEFKER'!J6+'NEDOVOLJNE PO PREDMETIMA SAKULE'!J6+'NEDOVOLJNE PO PREDMETIMA BARAND'!J6</f>
        <v>0</v>
      </c>
      <c r="K6" s="507">
        <f>'NEDOVOLJNE PO PREDMETIMA OPOVO'!K6+'NEDOVOLJNE PO PREDMETIMA SEFKER'!K6+'NEDOVOLJNE PO PREDMETIMA SAKULE'!K6+'NEDOVOLJNE PO PREDMETIMA BARAND'!K6</f>
        <v>0</v>
      </c>
      <c r="L6" s="507">
        <f>'NEDOVOLJNE PO PREDMETIMA OPOVO'!L6+'NEDOVOLJNE PO PREDMETIMA SEFKER'!L6+'NEDOVOLJNE PO PREDMETIMA SAKULE'!L6+'NEDOVOLJNE PO PREDMETIMA BARAND'!L6</f>
        <v>0</v>
      </c>
      <c r="M6" s="507">
        <f>'NEDOVOLJNE PO PREDMETIMA OPOVO'!M6+'NEDOVOLJNE PO PREDMETIMA SEFKER'!M6+'NEDOVOLJNE PO PREDMETIMA SAKULE'!M6+'NEDOVOLJNE PO PREDMETIMA BARAND'!M6</f>
        <v>0</v>
      </c>
      <c r="N6" s="507">
        <f>'NEDOVOLJNE PO PREDMETIMA OPOVO'!N6+'NEDOVOLJNE PO PREDMETIMA SEFKER'!N6+'NEDOVOLJNE PO PREDMETIMA SAKULE'!N6+'NEDOVOLJNE PO PREDMETIMA BARAND'!N6</f>
        <v>0</v>
      </c>
      <c r="O6" s="507">
        <f>'NEDOVOLJNE PO PREDMETIMA OPOVO'!O6+'NEDOVOLJNE PO PREDMETIMA SEFKER'!O6+'NEDOVOLJNE PO PREDMETIMA SAKULE'!O6+'NEDOVOLJNE PO PREDMETIMA BARAND'!O6</f>
        <v>0</v>
      </c>
      <c r="P6" s="507">
        <f>'NEDOVOLJNE PO PREDMETIMA OPOVO'!P6+'NEDOVOLJNE PO PREDMETIMA SEFKER'!P6+'NEDOVOLJNE PO PREDMETIMA SAKULE'!P6+'NEDOVOLJNE PO PREDMETIMA BARAND'!P6</f>
        <v>0</v>
      </c>
      <c r="Q6" s="513">
        <f>'NEDOVOLJNE PO PREDMETIMA OPOVO'!Q6+'NEDOVOLJNE PO PREDMETIMA SEFKER'!Q6+'NEDOVOLJNE PO PREDMETIMA SAKULE'!Q6+'NEDOVOLJNE PO PREDMETIMA BARAND'!Q6</f>
        <v>0</v>
      </c>
      <c r="R6" s="518">
        <f>SUM(B6:Q6)</f>
        <v>0</v>
      </c>
      <c r="S6" s="209"/>
      <c r="T6" s="209"/>
      <c r="U6" s="209"/>
      <c r="V6" s="210"/>
    </row>
    <row r="7" spans="1:22" s="182" customFormat="1" ht="18" customHeight="1">
      <c r="A7" s="351" t="s">
        <v>100</v>
      </c>
      <c r="B7" s="504">
        <f>'NEDOVOLJNE PO PREDMETIMA OPOVO'!B7+'NEDOVOLJNE PO PREDMETIMA SEFKER'!B7+'NEDOVOLJNE PO PREDMETIMA SAKULE'!B7+'NEDOVOLJNE PO PREDMETIMA BARAND'!B7+'NEDOVOLJNE PO PREDMETIMA OPOVO'!B8+'NEDOVOLJNE PO PREDMETIMA SEFKER'!B8+'NEDOVOLJNE PO PREDMETIMA SAKULE'!B8+'NEDOVOLJNE PO PREDMETIMA BARAND'!B8+'NEDOVOLJNE PO PREDMETIMA OPOVO'!B9+'NEDOVOLJNE PO PREDMETIMA SEFKER'!B9+'NEDOVOLJNE PO PREDMETIMA SAKULE'!B9+'NEDOVOLJNE PO PREDMETIMA BARAND'!B9</f>
        <v>0</v>
      </c>
      <c r="C7" s="290">
        <f>'NEDOVOLJNE PO PREDMETIMA OPOVO'!C7+'NEDOVOLJNE PO PREDMETIMA SEFKER'!C7+'NEDOVOLJNE PO PREDMETIMA SAKULE'!C7+'NEDOVOLJNE PO PREDMETIMA BARAND'!C7+'NEDOVOLJNE PO PREDMETIMA OPOVO'!C8+'NEDOVOLJNE PO PREDMETIMA SEFKER'!C8+'NEDOVOLJNE PO PREDMETIMA SAKULE'!C8+'NEDOVOLJNE PO PREDMETIMA BARAND'!C8+'NEDOVOLJNE PO PREDMETIMA OPOVO'!C9+'NEDOVOLJNE PO PREDMETIMA SEFKER'!C9+'NEDOVOLJNE PO PREDMETIMA SAKULE'!C9+'NEDOVOLJNE PO PREDMETIMA BARAND'!C9</f>
        <v>0</v>
      </c>
      <c r="D7" s="290">
        <f>'NEDOVOLJNE PO PREDMETIMA OPOVO'!D7+'NEDOVOLJNE PO PREDMETIMA SEFKER'!D7+'NEDOVOLJNE PO PREDMETIMA SAKULE'!D7+'NEDOVOLJNE PO PREDMETIMA BARAND'!D7+'NEDOVOLJNE PO PREDMETIMA OPOVO'!D8+'NEDOVOLJNE PO PREDMETIMA SEFKER'!D8+'NEDOVOLJNE PO PREDMETIMA SAKULE'!D8+'NEDOVOLJNE PO PREDMETIMA BARAND'!D8+'NEDOVOLJNE PO PREDMETIMA OPOVO'!D9+'NEDOVOLJNE PO PREDMETIMA SEFKER'!D9+'NEDOVOLJNE PO PREDMETIMA SAKULE'!D9+'NEDOVOLJNE PO PREDMETIMA BARAND'!D9</f>
        <v>0</v>
      </c>
      <c r="E7" s="290">
        <f>'NEDOVOLJNE PO PREDMETIMA OPOVO'!E7+'NEDOVOLJNE PO PREDMETIMA SEFKER'!E7+'NEDOVOLJNE PO PREDMETIMA SAKULE'!E7+'NEDOVOLJNE PO PREDMETIMA BARAND'!E7+'NEDOVOLJNE PO PREDMETIMA OPOVO'!E8+'NEDOVOLJNE PO PREDMETIMA SEFKER'!E8+'NEDOVOLJNE PO PREDMETIMA SAKULE'!E8+'NEDOVOLJNE PO PREDMETIMA BARAND'!E8+'NEDOVOLJNE PO PREDMETIMA OPOVO'!E9+'NEDOVOLJNE PO PREDMETIMA SEFKER'!E9+'NEDOVOLJNE PO PREDMETIMA SAKULE'!E9+'NEDOVOLJNE PO PREDMETIMA BARAND'!E9</f>
        <v>0</v>
      </c>
      <c r="F7" s="290">
        <f>'NEDOVOLJNE PO PREDMETIMA OPOVO'!F7+'NEDOVOLJNE PO PREDMETIMA SEFKER'!F7+'NEDOVOLJNE PO PREDMETIMA SAKULE'!F7+'NEDOVOLJNE PO PREDMETIMA BARAND'!F7+'NEDOVOLJNE PO PREDMETIMA OPOVO'!F8+'NEDOVOLJNE PO PREDMETIMA SEFKER'!F8+'NEDOVOLJNE PO PREDMETIMA SAKULE'!F8+'NEDOVOLJNE PO PREDMETIMA BARAND'!F8+'NEDOVOLJNE PO PREDMETIMA OPOVO'!F9+'NEDOVOLJNE PO PREDMETIMA SEFKER'!F9+'NEDOVOLJNE PO PREDMETIMA SAKULE'!F9+'NEDOVOLJNE PO PREDMETIMA BARAND'!F9</f>
        <v>0</v>
      </c>
      <c r="G7" s="290">
        <f>'NEDOVOLJNE PO PREDMETIMA OPOVO'!G7+'NEDOVOLJNE PO PREDMETIMA SEFKER'!G7+'NEDOVOLJNE PO PREDMETIMA SAKULE'!G7+'NEDOVOLJNE PO PREDMETIMA BARAND'!G7+'NEDOVOLJNE PO PREDMETIMA OPOVO'!G8+'NEDOVOLJNE PO PREDMETIMA SEFKER'!G8+'NEDOVOLJNE PO PREDMETIMA SAKULE'!G8+'NEDOVOLJNE PO PREDMETIMA BARAND'!G8+'NEDOVOLJNE PO PREDMETIMA OPOVO'!G9+'NEDOVOLJNE PO PREDMETIMA SEFKER'!G9+'NEDOVOLJNE PO PREDMETIMA SAKULE'!G9+'NEDOVOLJNE PO PREDMETIMA BARAND'!G9</f>
        <v>0</v>
      </c>
      <c r="H7" s="290">
        <f>'NEDOVOLJNE PO PREDMETIMA OPOVO'!H7+'NEDOVOLJNE PO PREDMETIMA SEFKER'!H7+'NEDOVOLJNE PO PREDMETIMA SAKULE'!H7+'NEDOVOLJNE PO PREDMETIMA BARAND'!H7+'NEDOVOLJNE PO PREDMETIMA OPOVO'!H8+'NEDOVOLJNE PO PREDMETIMA SEFKER'!H8+'NEDOVOLJNE PO PREDMETIMA SAKULE'!H8+'NEDOVOLJNE PO PREDMETIMA BARAND'!H8+'NEDOVOLJNE PO PREDMETIMA OPOVO'!H9+'NEDOVOLJNE PO PREDMETIMA SEFKER'!H9+'NEDOVOLJNE PO PREDMETIMA SAKULE'!H9+'NEDOVOLJNE PO PREDMETIMA BARAND'!H9</f>
        <v>0</v>
      </c>
      <c r="I7" s="290">
        <f>'NEDOVOLJNE PO PREDMETIMA OPOVO'!I7+'NEDOVOLJNE PO PREDMETIMA SEFKER'!I7+'NEDOVOLJNE PO PREDMETIMA SAKULE'!I7+'NEDOVOLJNE PO PREDMETIMA BARAND'!I7+'NEDOVOLJNE PO PREDMETIMA OPOVO'!I8+'NEDOVOLJNE PO PREDMETIMA SEFKER'!I8+'NEDOVOLJNE PO PREDMETIMA SAKULE'!I8+'NEDOVOLJNE PO PREDMETIMA BARAND'!I8+'NEDOVOLJNE PO PREDMETIMA OPOVO'!I9+'NEDOVOLJNE PO PREDMETIMA SEFKER'!I9+'NEDOVOLJNE PO PREDMETIMA SAKULE'!I9+'NEDOVOLJNE PO PREDMETIMA BARAND'!I9</f>
        <v>0</v>
      </c>
      <c r="J7" s="290">
        <f>'NEDOVOLJNE PO PREDMETIMA OPOVO'!J7+'NEDOVOLJNE PO PREDMETIMA SEFKER'!J7+'NEDOVOLJNE PO PREDMETIMA SAKULE'!J7+'NEDOVOLJNE PO PREDMETIMA BARAND'!J7+'NEDOVOLJNE PO PREDMETIMA OPOVO'!J8+'NEDOVOLJNE PO PREDMETIMA SEFKER'!J8+'NEDOVOLJNE PO PREDMETIMA SAKULE'!J8+'NEDOVOLJNE PO PREDMETIMA BARAND'!J8+'NEDOVOLJNE PO PREDMETIMA OPOVO'!J9+'NEDOVOLJNE PO PREDMETIMA SEFKER'!J9+'NEDOVOLJNE PO PREDMETIMA SAKULE'!J9+'NEDOVOLJNE PO PREDMETIMA BARAND'!J9</f>
        <v>0</v>
      </c>
      <c r="K7" s="290">
        <f>'NEDOVOLJNE PO PREDMETIMA OPOVO'!K7+'NEDOVOLJNE PO PREDMETIMA SEFKER'!K7+'NEDOVOLJNE PO PREDMETIMA SAKULE'!K7+'NEDOVOLJNE PO PREDMETIMA BARAND'!K7+'NEDOVOLJNE PO PREDMETIMA OPOVO'!K8+'NEDOVOLJNE PO PREDMETIMA SEFKER'!K8+'NEDOVOLJNE PO PREDMETIMA SAKULE'!K8+'NEDOVOLJNE PO PREDMETIMA BARAND'!K8+'NEDOVOLJNE PO PREDMETIMA OPOVO'!K9+'NEDOVOLJNE PO PREDMETIMA SEFKER'!K9+'NEDOVOLJNE PO PREDMETIMA SAKULE'!K9+'NEDOVOLJNE PO PREDMETIMA BARAND'!K9</f>
        <v>0</v>
      </c>
      <c r="L7" s="290">
        <f>'NEDOVOLJNE PO PREDMETIMA OPOVO'!L7+'NEDOVOLJNE PO PREDMETIMA SEFKER'!L7+'NEDOVOLJNE PO PREDMETIMA SAKULE'!L7+'NEDOVOLJNE PO PREDMETIMA BARAND'!L7+'NEDOVOLJNE PO PREDMETIMA OPOVO'!L8+'NEDOVOLJNE PO PREDMETIMA SEFKER'!L8+'NEDOVOLJNE PO PREDMETIMA SAKULE'!L8+'NEDOVOLJNE PO PREDMETIMA BARAND'!L8+'NEDOVOLJNE PO PREDMETIMA OPOVO'!L9+'NEDOVOLJNE PO PREDMETIMA SEFKER'!L9+'NEDOVOLJNE PO PREDMETIMA SAKULE'!L9+'NEDOVOLJNE PO PREDMETIMA BARAND'!L9</f>
        <v>0</v>
      </c>
      <c r="M7" s="290">
        <f>'NEDOVOLJNE PO PREDMETIMA OPOVO'!M7+'NEDOVOLJNE PO PREDMETIMA SEFKER'!M7+'NEDOVOLJNE PO PREDMETIMA SAKULE'!M7+'NEDOVOLJNE PO PREDMETIMA BARAND'!M7+'NEDOVOLJNE PO PREDMETIMA OPOVO'!M8+'NEDOVOLJNE PO PREDMETIMA SEFKER'!M8+'NEDOVOLJNE PO PREDMETIMA SAKULE'!M8+'NEDOVOLJNE PO PREDMETIMA BARAND'!M8+'NEDOVOLJNE PO PREDMETIMA OPOVO'!M9+'NEDOVOLJNE PO PREDMETIMA SEFKER'!M9+'NEDOVOLJNE PO PREDMETIMA SAKULE'!M9+'NEDOVOLJNE PO PREDMETIMA BARAND'!M9</f>
        <v>0</v>
      </c>
      <c r="N7" s="290">
        <f>'NEDOVOLJNE PO PREDMETIMA OPOVO'!N7+'NEDOVOLJNE PO PREDMETIMA SEFKER'!N7+'NEDOVOLJNE PO PREDMETIMA SAKULE'!N7+'NEDOVOLJNE PO PREDMETIMA BARAND'!N7+'NEDOVOLJNE PO PREDMETIMA OPOVO'!N8+'NEDOVOLJNE PO PREDMETIMA SEFKER'!N8+'NEDOVOLJNE PO PREDMETIMA SAKULE'!N8+'NEDOVOLJNE PO PREDMETIMA BARAND'!N8+'NEDOVOLJNE PO PREDMETIMA OPOVO'!N9+'NEDOVOLJNE PO PREDMETIMA SEFKER'!N9+'NEDOVOLJNE PO PREDMETIMA SAKULE'!N9+'NEDOVOLJNE PO PREDMETIMA BARAND'!N9</f>
        <v>0</v>
      </c>
      <c r="O7" s="290">
        <f>'NEDOVOLJNE PO PREDMETIMA OPOVO'!O7+'NEDOVOLJNE PO PREDMETIMA SEFKER'!O7+'NEDOVOLJNE PO PREDMETIMA SAKULE'!O7+'NEDOVOLJNE PO PREDMETIMA BARAND'!O7+'NEDOVOLJNE PO PREDMETIMA OPOVO'!O8+'NEDOVOLJNE PO PREDMETIMA SEFKER'!O8+'NEDOVOLJNE PO PREDMETIMA SAKULE'!O8+'NEDOVOLJNE PO PREDMETIMA BARAND'!O8+'NEDOVOLJNE PO PREDMETIMA OPOVO'!O9+'NEDOVOLJNE PO PREDMETIMA SEFKER'!O9+'NEDOVOLJNE PO PREDMETIMA SAKULE'!O9+'NEDOVOLJNE PO PREDMETIMA BARAND'!O9</f>
        <v>0</v>
      </c>
      <c r="P7" s="290">
        <f>'NEDOVOLJNE PO PREDMETIMA OPOVO'!P7+'NEDOVOLJNE PO PREDMETIMA SEFKER'!P7+'NEDOVOLJNE PO PREDMETIMA SAKULE'!P7+'NEDOVOLJNE PO PREDMETIMA BARAND'!P7+'NEDOVOLJNE PO PREDMETIMA OPOVO'!P8+'NEDOVOLJNE PO PREDMETIMA SEFKER'!P8+'NEDOVOLJNE PO PREDMETIMA SAKULE'!P8+'NEDOVOLJNE PO PREDMETIMA BARAND'!P8+'NEDOVOLJNE PO PREDMETIMA OPOVO'!P9+'NEDOVOLJNE PO PREDMETIMA SEFKER'!P9+'NEDOVOLJNE PO PREDMETIMA SAKULE'!P9+'NEDOVOLJNE PO PREDMETIMA BARAND'!P9</f>
        <v>0</v>
      </c>
      <c r="Q7" s="514">
        <f>'NEDOVOLJNE PO PREDMETIMA OPOVO'!Q7+'NEDOVOLJNE PO PREDMETIMA SEFKER'!Q7+'NEDOVOLJNE PO PREDMETIMA SAKULE'!Q7+'NEDOVOLJNE PO PREDMETIMA BARAND'!Q7+'NEDOVOLJNE PO PREDMETIMA OPOVO'!Q8+'NEDOVOLJNE PO PREDMETIMA SEFKER'!Q8+'NEDOVOLJNE PO PREDMETIMA SAKULE'!Q8+'NEDOVOLJNE PO PREDMETIMA BARAND'!Q8+'NEDOVOLJNE PO PREDMETIMA OPOVO'!Q9+'NEDOVOLJNE PO PREDMETIMA SEFKER'!Q9+'NEDOVOLJNE PO PREDMETIMA SAKULE'!Q9+'NEDOVOLJNE PO PREDMETIMA BARAND'!Q9</f>
        <v>0</v>
      </c>
      <c r="R7" s="519">
        <f aca="true" t="shared" si="0" ref="R7:R32">SUM(B7:Q7)</f>
        <v>0</v>
      </c>
      <c r="S7" s="209"/>
      <c r="T7" s="209"/>
      <c r="U7" s="209"/>
      <c r="V7" s="210"/>
    </row>
    <row r="8" spans="1:22" s="182" customFormat="1" ht="18" customHeight="1" hidden="1">
      <c r="A8" s="351" t="s">
        <v>16</v>
      </c>
      <c r="B8" s="504"/>
      <c r="C8" s="290"/>
      <c r="D8" s="290"/>
      <c r="E8" s="290"/>
      <c r="F8" s="290"/>
      <c r="G8" s="290"/>
      <c r="H8" s="228"/>
      <c r="I8" s="290"/>
      <c r="J8" s="228"/>
      <c r="K8" s="290"/>
      <c r="L8" s="228"/>
      <c r="M8" s="290"/>
      <c r="N8" s="228"/>
      <c r="O8" s="290"/>
      <c r="P8" s="228"/>
      <c r="Q8" s="514"/>
      <c r="R8" s="519">
        <f t="shared" si="0"/>
        <v>0</v>
      </c>
      <c r="S8" s="209"/>
      <c r="T8" s="209"/>
      <c r="U8" s="209"/>
      <c r="V8" s="210"/>
    </row>
    <row r="9" spans="1:22" s="182" customFormat="1" ht="18" customHeight="1" hidden="1">
      <c r="A9" s="351" t="s">
        <v>85</v>
      </c>
      <c r="B9" s="504"/>
      <c r="C9" s="290"/>
      <c r="D9" s="290"/>
      <c r="E9" s="290"/>
      <c r="F9" s="290"/>
      <c r="G9" s="290"/>
      <c r="H9" s="228"/>
      <c r="I9" s="290"/>
      <c r="J9" s="228"/>
      <c r="K9" s="290"/>
      <c r="L9" s="228"/>
      <c r="M9" s="290"/>
      <c r="N9" s="228"/>
      <c r="O9" s="290"/>
      <c r="P9" s="228"/>
      <c r="Q9" s="514"/>
      <c r="R9" s="519">
        <f t="shared" si="0"/>
        <v>0</v>
      </c>
      <c r="S9" s="209"/>
      <c r="T9" s="209"/>
      <c r="U9" s="209"/>
      <c r="V9" s="210"/>
    </row>
    <row r="10" spans="1:22" s="182" customFormat="1" ht="18" customHeight="1">
      <c r="A10" s="351" t="s">
        <v>101</v>
      </c>
      <c r="B10" s="504">
        <f>'NEDOVOLJNE PO PREDMETIMA OPOVO'!B10+'NEDOVOLJNE PO PREDMETIMA SEFKER'!B10+'NEDOVOLJNE PO PREDMETIMA SAKULE'!B10+'NEDOVOLJNE PO PREDMETIMA BARAND'!B10+'NEDOVOLJNE PO PREDMETIMA OPOVO'!B11+'NEDOVOLJNE PO PREDMETIMA SEFKER'!B11+'NEDOVOLJNE PO PREDMETIMA SAKULE'!B11+'NEDOVOLJNE PO PREDMETIMA BARAND'!B11+'NEDOVOLJNE PO PREDMETIMA OPOVO'!B12+'NEDOVOLJNE PO PREDMETIMA SEFKER'!B12+'NEDOVOLJNE PO PREDMETIMA SAKULE'!B12+'NEDOVOLJNE PO PREDMETIMA BARAND'!B12</f>
        <v>1</v>
      </c>
      <c r="C10" s="290">
        <f>'NEDOVOLJNE PO PREDMETIMA OPOVO'!C10+'NEDOVOLJNE PO PREDMETIMA SEFKER'!C10+'NEDOVOLJNE PO PREDMETIMA SAKULE'!C10+'NEDOVOLJNE PO PREDMETIMA BARAND'!C10+'NEDOVOLJNE PO PREDMETIMA OPOVO'!C11+'NEDOVOLJNE PO PREDMETIMA SEFKER'!C11+'NEDOVOLJNE PO PREDMETIMA SAKULE'!C11+'NEDOVOLJNE PO PREDMETIMA BARAND'!C11+'NEDOVOLJNE PO PREDMETIMA OPOVO'!C12+'NEDOVOLJNE PO PREDMETIMA SEFKER'!C12+'NEDOVOLJNE PO PREDMETIMA SAKULE'!C12+'NEDOVOLJNE PO PREDMETIMA BARAND'!C12</f>
        <v>0</v>
      </c>
      <c r="D10" s="290">
        <f>'NEDOVOLJNE PO PREDMETIMA OPOVO'!D10+'NEDOVOLJNE PO PREDMETIMA SEFKER'!D10+'NEDOVOLJNE PO PREDMETIMA SAKULE'!D10+'NEDOVOLJNE PO PREDMETIMA BARAND'!D10+'NEDOVOLJNE PO PREDMETIMA OPOVO'!D11+'NEDOVOLJNE PO PREDMETIMA SEFKER'!D11+'NEDOVOLJNE PO PREDMETIMA SAKULE'!D11+'NEDOVOLJNE PO PREDMETIMA BARAND'!D11+'NEDOVOLJNE PO PREDMETIMA OPOVO'!D12+'NEDOVOLJNE PO PREDMETIMA SEFKER'!D12+'NEDOVOLJNE PO PREDMETIMA SAKULE'!D12+'NEDOVOLJNE PO PREDMETIMA BARAND'!D12</f>
        <v>1</v>
      </c>
      <c r="E10" s="290">
        <f>'NEDOVOLJNE PO PREDMETIMA OPOVO'!E10+'NEDOVOLJNE PO PREDMETIMA SEFKER'!E10+'NEDOVOLJNE PO PREDMETIMA SAKULE'!E10+'NEDOVOLJNE PO PREDMETIMA BARAND'!E10+'NEDOVOLJNE PO PREDMETIMA OPOVO'!E11+'NEDOVOLJNE PO PREDMETIMA SEFKER'!E11+'NEDOVOLJNE PO PREDMETIMA SAKULE'!E11+'NEDOVOLJNE PO PREDMETIMA BARAND'!E11+'NEDOVOLJNE PO PREDMETIMA OPOVO'!E12+'NEDOVOLJNE PO PREDMETIMA SEFKER'!E12+'NEDOVOLJNE PO PREDMETIMA SAKULE'!E12+'NEDOVOLJNE PO PREDMETIMA BARAND'!E12</f>
        <v>0</v>
      </c>
      <c r="F10" s="290">
        <f>'NEDOVOLJNE PO PREDMETIMA OPOVO'!F10+'NEDOVOLJNE PO PREDMETIMA SEFKER'!F10+'NEDOVOLJNE PO PREDMETIMA SAKULE'!F10+'NEDOVOLJNE PO PREDMETIMA BARAND'!F10+'NEDOVOLJNE PO PREDMETIMA OPOVO'!F11+'NEDOVOLJNE PO PREDMETIMA SEFKER'!F11+'NEDOVOLJNE PO PREDMETIMA SAKULE'!F11+'NEDOVOLJNE PO PREDMETIMA BARAND'!F11+'NEDOVOLJNE PO PREDMETIMA OPOVO'!F12+'NEDOVOLJNE PO PREDMETIMA SEFKER'!F12+'NEDOVOLJNE PO PREDMETIMA SAKULE'!F12+'NEDOVOLJNE PO PREDMETIMA BARAND'!F12</f>
        <v>0</v>
      </c>
      <c r="G10" s="290">
        <f>'NEDOVOLJNE PO PREDMETIMA OPOVO'!G10+'NEDOVOLJNE PO PREDMETIMA SEFKER'!G10+'NEDOVOLJNE PO PREDMETIMA SAKULE'!G10+'NEDOVOLJNE PO PREDMETIMA BARAND'!G10+'NEDOVOLJNE PO PREDMETIMA OPOVO'!G11+'NEDOVOLJNE PO PREDMETIMA SEFKER'!G11+'NEDOVOLJNE PO PREDMETIMA SAKULE'!G11+'NEDOVOLJNE PO PREDMETIMA BARAND'!G11+'NEDOVOLJNE PO PREDMETIMA OPOVO'!G12+'NEDOVOLJNE PO PREDMETIMA SEFKER'!G12+'NEDOVOLJNE PO PREDMETIMA SAKULE'!G12+'NEDOVOLJNE PO PREDMETIMA BARAND'!G12</f>
        <v>0</v>
      </c>
      <c r="H10" s="290">
        <f>'NEDOVOLJNE PO PREDMETIMA OPOVO'!H10+'NEDOVOLJNE PO PREDMETIMA SEFKER'!H10+'NEDOVOLJNE PO PREDMETIMA SAKULE'!H10+'NEDOVOLJNE PO PREDMETIMA BARAND'!H10+'NEDOVOLJNE PO PREDMETIMA OPOVO'!H11+'NEDOVOLJNE PO PREDMETIMA SEFKER'!H11+'NEDOVOLJNE PO PREDMETIMA SAKULE'!H11+'NEDOVOLJNE PO PREDMETIMA BARAND'!H11+'NEDOVOLJNE PO PREDMETIMA OPOVO'!H12+'NEDOVOLJNE PO PREDMETIMA SEFKER'!H12+'NEDOVOLJNE PO PREDMETIMA SAKULE'!H12+'NEDOVOLJNE PO PREDMETIMA BARAND'!H12</f>
        <v>0</v>
      </c>
      <c r="I10" s="290">
        <f>'NEDOVOLJNE PO PREDMETIMA OPOVO'!I10+'NEDOVOLJNE PO PREDMETIMA SEFKER'!I10+'NEDOVOLJNE PO PREDMETIMA SAKULE'!I10+'NEDOVOLJNE PO PREDMETIMA BARAND'!I10+'NEDOVOLJNE PO PREDMETIMA OPOVO'!I11+'NEDOVOLJNE PO PREDMETIMA SEFKER'!I11+'NEDOVOLJNE PO PREDMETIMA SAKULE'!I11+'NEDOVOLJNE PO PREDMETIMA BARAND'!I11+'NEDOVOLJNE PO PREDMETIMA OPOVO'!I12+'NEDOVOLJNE PO PREDMETIMA SEFKER'!I12+'NEDOVOLJNE PO PREDMETIMA SAKULE'!I12+'NEDOVOLJNE PO PREDMETIMA BARAND'!I12</f>
        <v>0</v>
      </c>
      <c r="J10" s="290">
        <f>'NEDOVOLJNE PO PREDMETIMA OPOVO'!J10+'NEDOVOLJNE PO PREDMETIMA SEFKER'!J10+'NEDOVOLJNE PO PREDMETIMA SAKULE'!J10+'NEDOVOLJNE PO PREDMETIMA BARAND'!J10+'NEDOVOLJNE PO PREDMETIMA OPOVO'!J11+'NEDOVOLJNE PO PREDMETIMA SEFKER'!J11+'NEDOVOLJNE PO PREDMETIMA SAKULE'!J11+'NEDOVOLJNE PO PREDMETIMA BARAND'!J11+'NEDOVOLJNE PO PREDMETIMA OPOVO'!J12+'NEDOVOLJNE PO PREDMETIMA SEFKER'!J12+'NEDOVOLJNE PO PREDMETIMA SAKULE'!J12+'NEDOVOLJNE PO PREDMETIMA BARAND'!J12</f>
        <v>0</v>
      </c>
      <c r="K10" s="290">
        <f>'NEDOVOLJNE PO PREDMETIMA OPOVO'!K10+'NEDOVOLJNE PO PREDMETIMA SEFKER'!K10+'NEDOVOLJNE PO PREDMETIMA SAKULE'!K10+'NEDOVOLJNE PO PREDMETIMA BARAND'!K10+'NEDOVOLJNE PO PREDMETIMA OPOVO'!K11+'NEDOVOLJNE PO PREDMETIMA SEFKER'!K11+'NEDOVOLJNE PO PREDMETIMA SAKULE'!K11+'NEDOVOLJNE PO PREDMETIMA BARAND'!K11+'NEDOVOLJNE PO PREDMETIMA OPOVO'!K12+'NEDOVOLJNE PO PREDMETIMA SEFKER'!K12+'NEDOVOLJNE PO PREDMETIMA SAKULE'!K12+'NEDOVOLJNE PO PREDMETIMA BARAND'!K12</f>
        <v>0</v>
      </c>
      <c r="L10" s="290">
        <f>'NEDOVOLJNE PO PREDMETIMA OPOVO'!L10+'NEDOVOLJNE PO PREDMETIMA SEFKER'!L10+'NEDOVOLJNE PO PREDMETIMA SAKULE'!L10+'NEDOVOLJNE PO PREDMETIMA BARAND'!L10+'NEDOVOLJNE PO PREDMETIMA OPOVO'!L11+'NEDOVOLJNE PO PREDMETIMA SEFKER'!L11+'NEDOVOLJNE PO PREDMETIMA SAKULE'!L11+'NEDOVOLJNE PO PREDMETIMA BARAND'!L11+'NEDOVOLJNE PO PREDMETIMA OPOVO'!L12+'NEDOVOLJNE PO PREDMETIMA SEFKER'!L12+'NEDOVOLJNE PO PREDMETIMA SAKULE'!L12+'NEDOVOLJNE PO PREDMETIMA BARAND'!L12</f>
        <v>1</v>
      </c>
      <c r="M10" s="290">
        <f>'NEDOVOLJNE PO PREDMETIMA OPOVO'!M10+'NEDOVOLJNE PO PREDMETIMA SEFKER'!M10+'NEDOVOLJNE PO PREDMETIMA SAKULE'!M10+'NEDOVOLJNE PO PREDMETIMA BARAND'!M10+'NEDOVOLJNE PO PREDMETIMA OPOVO'!M11+'NEDOVOLJNE PO PREDMETIMA SEFKER'!M11+'NEDOVOLJNE PO PREDMETIMA SAKULE'!M11+'NEDOVOLJNE PO PREDMETIMA BARAND'!M11+'NEDOVOLJNE PO PREDMETIMA OPOVO'!M12+'NEDOVOLJNE PO PREDMETIMA SEFKER'!M12+'NEDOVOLJNE PO PREDMETIMA SAKULE'!M12+'NEDOVOLJNE PO PREDMETIMA BARAND'!M12</f>
        <v>1</v>
      </c>
      <c r="N10" s="290">
        <f>'NEDOVOLJNE PO PREDMETIMA OPOVO'!N10+'NEDOVOLJNE PO PREDMETIMA SEFKER'!N10+'NEDOVOLJNE PO PREDMETIMA SAKULE'!N10+'NEDOVOLJNE PO PREDMETIMA BARAND'!N10+'NEDOVOLJNE PO PREDMETIMA OPOVO'!N11+'NEDOVOLJNE PO PREDMETIMA SEFKER'!N11+'NEDOVOLJNE PO PREDMETIMA SAKULE'!N11+'NEDOVOLJNE PO PREDMETIMA BARAND'!N11+'NEDOVOLJNE PO PREDMETIMA OPOVO'!N12+'NEDOVOLJNE PO PREDMETIMA SEFKER'!N12+'NEDOVOLJNE PO PREDMETIMA SAKULE'!N12+'NEDOVOLJNE PO PREDMETIMA BARAND'!N12</f>
        <v>1</v>
      </c>
      <c r="O10" s="290">
        <f>'NEDOVOLJNE PO PREDMETIMA OPOVO'!O10+'NEDOVOLJNE PO PREDMETIMA SEFKER'!O10+'NEDOVOLJNE PO PREDMETIMA SAKULE'!O10+'NEDOVOLJNE PO PREDMETIMA BARAND'!O10+'NEDOVOLJNE PO PREDMETIMA OPOVO'!O11+'NEDOVOLJNE PO PREDMETIMA SEFKER'!O11+'NEDOVOLJNE PO PREDMETIMA SAKULE'!O11+'NEDOVOLJNE PO PREDMETIMA BARAND'!O11+'NEDOVOLJNE PO PREDMETIMA OPOVO'!O12+'NEDOVOLJNE PO PREDMETIMA SEFKER'!O12+'NEDOVOLJNE PO PREDMETIMA SAKULE'!O12+'NEDOVOLJNE PO PREDMETIMA BARAND'!O12</f>
        <v>0</v>
      </c>
      <c r="P10" s="290">
        <f>'NEDOVOLJNE PO PREDMETIMA OPOVO'!P10+'NEDOVOLJNE PO PREDMETIMA SEFKER'!P10+'NEDOVOLJNE PO PREDMETIMA SAKULE'!P10+'NEDOVOLJNE PO PREDMETIMA BARAND'!P10+'NEDOVOLJNE PO PREDMETIMA OPOVO'!P11+'NEDOVOLJNE PO PREDMETIMA SEFKER'!P11+'NEDOVOLJNE PO PREDMETIMA SAKULE'!P11+'NEDOVOLJNE PO PREDMETIMA BARAND'!P11+'NEDOVOLJNE PO PREDMETIMA OPOVO'!P12+'NEDOVOLJNE PO PREDMETIMA SEFKER'!P12+'NEDOVOLJNE PO PREDMETIMA SAKULE'!P12+'NEDOVOLJNE PO PREDMETIMA BARAND'!P12</f>
        <v>1</v>
      </c>
      <c r="Q10" s="514">
        <f>'NEDOVOLJNE PO PREDMETIMA OPOVO'!Q10+'NEDOVOLJNE PO PREDMETIMA SEFKER'!Q10+'NEDOVOLJNE PO PREDMETIMA SAKULE'!Q10+'NEDOVOLJNE PO PREDMETIMA BARAND'!Q10+'NEDOVOLJNE PO PREDMETIMA OPOVO'!Q11+'NEDOVOLJNE PO PREDMETIMA SEFKER'!Q11+'NEDOVOLJNE PO PREDMETIMA SAKULE'!Q11+'NEDOVOLJNE PO PREDMETIMA BARAND'!Q11+'NEDOVOLJNE PO PREDMETIMA OPOVO'!Q12+'NEDOVOLJNE PO PREDMETIMA SEFKER'!Q12+'NEDOVOLJNE PO PREDMETIMA SAKULE'!Q12+'NEDOVOLJNE PO PREDMETIMA BARAND'!Q12</f>
        <v>0</v>
      </c>
      <c r="R10" s="519">
        <f t="shared" si="0"/>
        <v>6</v>
      </c>
      <c r="S10" s="209"/>
      <c r="T10" s="209"/>
      <c r="U10" s="209"/>
      <c r="V10" s="210"/>
    </row>
    <row r="11" spans="1:22" s="182" customFormat="1" ht="18" customHeight="1" hidden="1">
      <c r="A11" s="351" t="s">
        <v>18</v>
      </c>
      <c r="B11" s="504"/>
      <c r="C11" s="290"/>
      <c r="D11" s="290"/>
      <c r="E11" s="290"/>
      <c r="F11" s="290"/>
      <c r="G11" s="290"/>
      <c r="H11" s="228"/>
      <c r="I11" s="290"/>
      <c r="J11" s="228"/>
      <c r="K11" s="290"/>
      <c r="L11" s="228"/>
      <c r="M11" s="290"/>
      <c r="N11" s="228"/>
      <c r="O11" s="290"/>
      <c r="P11" s="228"/>
      <c r="Q11" s="514"/>
      <c r="R11" s="519">
        <f t="shared" si="0"/>
        <v>0</v>
      </c>
      <c r="S11" s="209"/>
      <c r="T11" s="209"/>
      <c r="U11" s="209"/>
      <c r="V11" s="210"/>
    </row>
    <row r="12" spans="1:22" s="182" customFormat="1" ht="18" customHeight="1" hidden="1">
      <c r="A12" s="351" t="s">
        <v>86</v>
      </c>
      <c r="B12" s="504"/>
      <c r="C12" s="290"/>
      <c r="D12" s="290"/>
      <c r="E12" s="290"/>
      <c r="F12" s="290"/>
      <c r="G12" s="290"/>
      <c r="H12" s="228"/>
      <c r="I12" s="290"/>
      <c r="J12" s="228"/>
      <c r="K12" s="290"/>
      <c r="L12" s="228"/>
      <c r="M12" s="290"/>
      <c r="N12" s="228"/>
      <c r="O12" s="290"/>
      <c r="P12" s="228"/>
      <c r="Q12" s="514"/>
      <c r="R12" s="519">
        <f t="shared" si="0"/>
        <v>0</v>
      </c>
      <c r="S12" s="209"/>
      <c r="T12" s="209"/>
      <c r="U12" s="209"/>
      <c r="V12" s="210"/>
    </row>
    <row r="13" spans="1:22" s="182" customFormat="1" ht="18" customHeight="1">
      <c r="A13" s="351" t="s">
        <v>102</v>
      </c>
      <c r="B13" s="504">
        <f>'NEDOVOLJNE PO PREDMETIMA OPOVO'!B13+'NEDOVOLJNE PO PREDMETIMA SEFKER'!B13+'NEDOVOLJNE PO PREDMETIMA SAKULE'!B13+'NEDOVOLJNE PO PREDMETIMA BARAND'!B13+'NEDOVOLJNE PO PREDMETIMA OPOVO'!B14+'NEDOVOLJNE PO PREDMETIMA SEFKER'!B14+'NEDOVOLJNE PO PREDMETIMA SAKULE'!B14+'NEDOVOLJNE PO PREDMETIMA BARAND'!B14+'NEDOVOLJNE PO PREDMETIMA OPOVO'!B15+'NEDOVOLJNE PO PREDMETIMA SEFKER'!B15+'NEDOVOLJNE PO PREDMETIMA SAKULE'!B15+'NEDOVOLJNE PO PREDMETIMA BARAND'!B15</f>
        <v>3</v>
      </c>
      <c r="C13" s="290">
        <f>'NEDOVOLJNE PO PREDMETIMA OPOVO'!C13+'NEDOVOLJNE PO PREDMETIMA SEFKER'!C13+'NEDOVOLJNE PO PREDMETIMA SAKULE'!C13+'NEDOVOLJNE PO PREDMETIMA BARAND'!C13+'NEDOVOLJNE PO PREDMETIMA OPOVO'!C14+'NEDOVOLJNE PO PREDMETIMA SEFKER'!C14+'NEDOVOLJNE PO PREDMETIMA SAKULE'!C14+'NEDOVOLJNE PO PREDMETIMA BARAND'!C14+'NEDOVOLJNE PO PREDMETIMA OPOVO'!C15+'NEDOVOLJNE PO PREDMETIMA SEFKER'!C15+'NEDOVOLJNE PO PREDMETIMA SAKULE'!C15+'NEDOVOLJNE PO PREDMETIMA BARAND'!C15</f>
        <v>0</v>
      </c>
      <c r="D13" s="290">
        <f>'NEDOVOLJNE PO PREDMETIMA OPOVO'!D13+'NEDOVOLJNE PO PREDMETIMA SEFKER'!D13+'NEDOVOLJNE PO PREDMETIMA SAKULE'!D13+'NEDOVOLJNE PO PREDMETIMA BARAND'!D13+'NEDOVOLJNE PO PREDMETIMA OPOVO'!D14+'NEDOVOLJNE PO PREDMETIMA SEFKER'!D14+'NEDOVOLJNE PO PREDMETIMA SAKULE'!D14+'NEDOVOLJNE PO PREDMETIMA BARAND'!D14+'NEDOVOLJNE PO PREDMETIMA OPOVO'!D15+'NEDOVOLJNE PO PREDMETIMA SEFKER'!D15+'NEDOVOLJNE PO PREDMETIMA SAKULE'!D15+'NEDOVOLJNE PO PREDMETIMA BARAND'!D15</f>
        <v>10</v>
      </c>
      <c r="E13" s="290">
        <f>'NEDOVOLJNE PO PREDMETIMA OPOVO'!E13+'NEDOVOLJNE PO PREDMETIMA SEFKER'!E13+'NEDOVOLJNE PO PREDMETIMA SAKULE'!E13+'NEDOVOLJNE PO PREDMETIMA BARAND'!E13+'NEDOVOLJNE PO PREDMETIMA OPOVO'!E14+'NEDOVOLJNE PO PREDMETIMA SEFKER'!E14+'NEDOVOLJNE PO PREDMETIMA SAKULE'!E14+'NEDOVOLJNE PO PREDMETIMA BARAND'!E14+'NEDOVOLJNE PO PREDMETIMA OPOVO'!E15+'NEDOVOLJNE PO PREDMETIMA SEFKER'!E15+'NEDOVOLJNE PO PREDMETIMA SAKULE'!E15+'NEDOVOLJNE PO PREDMETIMA BARAND'!E15</f>
        <v>3</v>
      </c>
      <c r="F13" s="290">
        <f>'NEDOVOLJNE PO PREDMETIMA OPOVO'!F13+'NEDOVOLJNE PO PREDMETIMA SEFKER'!F13+'NEDOVOLJNE PO PREDMETIMA SAKULE'!F13+'NEDOVOLJNE PO PREDMETIMA BARAND'!F13+'NEDOVOLJNE PO PREDMETIMA OPOVO'!F14+'NEDOVOLJNE PO PREDMETIMA SEFKER'!F14+'NEDOVOLJNE PO PREDMETIMA SAKULE'!F14+'NEDOVOLJNE PO PREDMETIMA BARAND'!F14+'NEDOVOLJNE PO PREDMETIMA OPOVO'!F15+'NEDOVOLJNE PO PREDMETIMA SEFKER'!F15+'NEDOVOLJNE PO PREDMETIMA SAKULE'!F15+'NEDOVOLJNE PO PREDMETIMA BARAND'!F15</f>
        <v>0</v>
      </c>
      <c r="G13" s="290">
        <f>'NEDOVOLJNE PO PREDMETIMA OPOVO'!G13+'NEDOVOLJNE PO PREDMETIMA SEFKER'!G13+'NEDOVOLJNE PO PREDMETIMA SAKULE'!G13+'NEDOVOLJNE PO PREDMETIMA BARAND'!G13+'NEDOVOLJNE PO PREDMETIMA OPOVO'!G14+'NEDOVOLJNE PO PREDMETIMA SEFKER'!G14+'NEDOVOLJNE PO PREDMETIMA SAKULE'!G14+'NEDOVOLJNE PO PREDMETIMA BARAND'!G14+'NEDOVOLJNE PO PREDMETIMA OPOVO'!G15+'NEDOVOLJNE PO PREDMETIMA SEFKER'!G15+'NEDOVOLJNE PO PREDMETIMA SAKULE'!G15+'NEDOVOLJNE PO PREDMETIMA BARAND'!G15</f>
        <v>0</v>
      </c>
      <c r="H13" s="290">
        <f>'NEDOVOLJNE PO PREDMETIMA OPOVO'!H13+'NEDOVOLJNE PO PREDMETIMA SEFKER'!H13+'NEDOVOLJNE PO PREDMETIMA SAKULE'!H13+'NEDOVOLJNE PO PREDMETIMA BARAND'!H13+'NEDOVOLJNE PO PREDMETIMA OPOVO'!H14+'NEDOVOLJNE PO PREDMETIMA SEFKER'!H14+'NEDOVOLJNE PO PREDMETIMA SAKULE'!H14+'NEDOVOLJNE PO PREDMETIMA BARAND'!H14+'NEDOVOLJNE PO PREDMETIMA OPOVO'!H15+'NEDOVOLJNE PO PREDMETIMA SEFKER'!H15+'NEDOVOLJNE PO PREDMETIMA SAKULE'!H15+'NEDOVOLJNE PO PREDMETIMA BARAND'!H15</f>
        <v>0</v>
      </c>
      <c r="I13" s="290">
        <f>'NEDOVOLJNE PO PREDMETIMA OPOVO'!I13+'NEDOVOLJNE PO PREDMETIMA SEFKER'!I13+'NEDOVOLJNE PO PREDMETIMA SAKULE'!I13+'NEDOVOLJNE PO PREDMETIMA BARAND'!I13+'NEDOVOLJNE PO PREDMETIMA OPOVO'!I14+'NEDOVOLJNE PO PREDMETIMA SEFKER'!I14+'NEDOVOLJNE PO PREDMETIMA SAKULE'!I14+'NEDOVOLJNE PO PREDMETIMA BARAND'!I14+'NEDOVOLJNE PO PREDMETIMA OPOVO'!I15+'NEDOVOLJNE PO PREDMETIMA SEFKER'!I15+'NEDOVOLJNE PO PREDMETIMA SAKULE'!I15+'NEDOVOLJNE PO PREDMETIMA BARAND'!I15</f>
        <v>0</v>
      </c>
      <c r="J13" s="290">
        <f>'NEDOVOLJNE PO PREDMETIMA OPOVO'!J13+'NEDOVOLJNE PO PREDMETIMA SEFKER'!J13+'NEDOVOLJNE PO PREDMETIMA SAKULE'!J13+'NEDOVOLJNE PO PREDMETIMA BARAND'!J13+'NEDOVOLJNE PO PREDMETIMA OPOVO'!J14+'NEDOVOLJNE PO PREDMETIMA SEFKER'!J14+'NEDOVOLJNE PO PREDMETIMA SAKULE'!J14+'NEDOVOLJNE PO PREDMETIMA BARAND'!J14+'NEDOVOLJNE PO PREDMETIMA OPOVO'!J15+'NEDOVOLJNE PO PREDMETIMA SEFKER'!J15+'NEDOVOLJNE PO PREDMETIMA SAKULE'!J15+'NEDOVOLJNE PO PREDMETIMA BARAND'!J15</f>
        <v>0</v>
      </c>
      <c r="K13" s="290">
        <f>'NEDOVOLJNE PO PREDMETIMA OPOVO'!K13+'NEDOVOLJNE PO PREDMETIMA SEFKER'!K13+'NEDOVOLJNE PO PREDMETIMA SAKULE'!K13+'NEDOVOLJNE PO PREDMETIMA BARAND'!K13+'NEDOVOLJNE PO PREDMETIMA OPOVO'!K14+'NEDOVOLJNE PO PREDMETIMA SEFKER'!K14+'NEDOVOLJNE PO PREDMETIMA SAKULE'!K14+'NEDOVOLJNE PO PREDMETIMA BARAND'!K14+'NEDOVOLJNE PO PREDMETIMA OPOVO'!K15+'NEDOVOLJNE PO PREDMETIMA SEFKER'!K15+'NEDOVOLJNE PO PREDMETIMA SAKULE'!K15+'NEDOVOLJNE PO PREDMETIMA BARAND'!K15</f>
        <v>0</v>
      </c>
      <c r="L13" s="290">
        <f>'NEDOVOLJNE PO PREDMETIMA OPOVO'!L13+'NEDOVOLJNE PO PREDMETIMA SEFKER'!L13+'NEDOVOLJNE PO PREDMETIMA SAKULE'!L13+'NEDOVOLJNE PO PREDMETIMA BARAND'!L13+'NEDOVOLJNE PO PREDMETIMA OPOVO'!L14+'NEDOVOLJNE PO PREDMETIMA SEFKER'!L14+'NEDOVOLJNE PO PREDMETIMA SAKULE'!L14+'NEDOVOLJNE PO PREDMETIMA BARAND'!L14+'NEDOVOLJNE PO PREDMETIMA OPOVO'!L15+'NEDOVOLJNE PO PREDMETIMA SEFKER'!L15+'NEDOVOLJNE PO PREDMETIMA SAKULE'!L15+'NEDOVOLJNE PO PREDMETIMA BARAND'!L15</f>
        <v>3</v>
      </c>
      <c r="M13" s="290">
        <f>'NEDOVOLJNE PO PREDMETIMA OPOVO'!M13+'NEDOVOLJNE PO PREDMETIMA SEFKER'!M13+'NEDOVOLJNE PO PREDMETIMA SAKULE'!M13+'NEDOVOLJNE PO PREDMETIMA BARAND'!M13+'NEDOVOLJNE PO PREDMETIMA OPOVO'!M14+'NEDOVOLJNE PO PREDMETIMA SEFKER'!M14+'NEDOVOLJNE PO PREDMETIMA SAKULE'!M14+'NEDOVOLJNE PO PREDMETIMA BARAND'!M14+'NEDOVOLJNE PO PREDMETIMA OPOVO'!M15+'NEDOVOLJNE PO PREDMETIMA SEFKER'!M15+'NEDOVOLJNE PO PREDMETIMA SAKULE'!M15+'NEDOVOLJNE PO PREDMETIMA BARAND'!M15</f>
        <v>3</v>
      </c>
      <c r="N13" s="290">
        <f>'NEDOVOLJNE PO PREDMETIMA OPOVO'!N13+'NEDOVOLJNE PO PREDMETIMA SEFKER'!N13+'NEDOVOLJNE PO PREDMETIMA SAKULE'!N13+'NEDOVOLJNE PO PREDMETIMA BARAND'!N13+'NEDOVOLJNE PO PREDMETIMA OPOVO'!N14+'NEDOVOLJNE PO PREDMETIMA SEFKER'!N14+'NEDOVOLJNE PO PREDMETIMA SAKULE'!N14+'NEDOVOLJNE PO PREDMETIMA BARAND'!N14+'NEDOVOLJNE PO PREDMETIMA OPOVO'!N15+'NEDOVOLJNE PO PREDMETIMA SEFKER'!N15+'NEDOVOLJNE PO PREDMETIMA SAKULE'!N15+'NEDOVOLJNE PO PREDMETIMA BARAND'!N15</f>
        <v>3</v>
      </c>
      <c r="O13" s="290">
        <f>'NEDOVOLJNE PO PREDMETIMA OPOVO'!O13+'NEDOVOLJNE PO PREDMETIMA SEFKER'!O13+'NEDOVOLJNE PO PREDMETIMA SAKULE'!O13+'NEDOVOLJNE PO PREDMETIMA BARAND'!O13+'NEDOVOLJNE PO PREDMETIMA OPOVO'!O14+'NEDOVOLJNE PO PREDMETIMA SEFKER'!O14+'NEDOVOLJNE PO PREDMETIMA SAKULE'!O14+'NEDOVOLJNE PO PREDMETIMA BARAND'!O14+'NEDOVOLJNE PO PREDMETIMA OPOVO'!O15+'NEDOVOLJNE PO PREDMETIMA SEFKER'!O15+'NEDOVOLJNE PO PREDMETIMA SAKULE'!O15+'NEDOVOLJNE PO PREDMETIMA BARAND'!O15</f>
        <v>3</v>
      </c>
      <c r="P13" s="290">
        <f>'NEDOVOLJNE PO PREDMETIMA OPOVO'!P13+'NEDOVOLJNE PO PREDMETIMA SEFKER'!P13+'NEDOVOLJNE PO PREDMETIMA SAKULE'!P13+'NEDOVOLJNE PO PREDMETIMA BARAND'!P13+'NEDOVOLJNE PO PREDMETIMA OPOVO'!P14+'NEDOVOLJNE PO PREDMETIMA SEFKER'!P14+'NEDOVOLJNE PO PREDMETIMA SAKULE'!P14+'NEDOVOLJNE PO PREDMETIMA BARAND'!P14+'NEDOVOLJNE PO PREDMETIMA OPOVO'!P15+'NEDOVOLJNE PO PREDMETIMA SEFKER'!P15+'NEDOVOLJNE PO PREDMETIMA SAKULE'!P15+'NEDOVOLJNE PO PREDMETIMA BARAND'!P15</f>
        <v>0</v>
      </c>
      <c r="Q13" s="514">
        <f>'NEDOVOLJNE PO PREDMETIMA OPOVO'!Q13+'NEDOVOLJNE PO PREDMETIMA SEFKER'!Q13+'NEDOVOLJNE PO PREDMETIMA SAKULE'!Q13+'NEDOVOLJNE PO PREDMETIMA BARAND'!Q13+'NEDOVOLJNE PO PREDMETIMA OPOVO'!Q14+'NEDOVOLJNE PO PREDMETIMA SEFKER'!Q14+'NEDOVOLJNE PO PREDMETIMA SAKULE'!Q14+'NEDOVOLJNE PO PREDMETIMA BARAND'!Q14+'NEDOVOLJNE PO PREDMETIMA OPOVO'!Q15+'NEDOVOLJNE PO PREDMETIMA SEFKER'!Q15+'NEDOVOLJNE PO PREDMETIMA SAKULE'!Q15+'NEDOVOLJNE PO PREDMETIMA BARAND'!Q15</f>
        <v>0</v>
      </c>
      <c r="R13" s="519">
        <f t="shared" si="0"/>
        <v>28</v>
      </c>
      <c r="S13" s="209"/>
      <c r="T13" s="209"/>
      <c r="U13" s="209"/>
      <c r="V13" s="210"/>
    </row>
    <row r="14" spans="1:22" s="182" customFormat="1" ht="18" customHeight="1" hidden="1">
      <c r="A14" s="351" t="s">
        <v>20</v>
      </c>
      <c r="B14" s="504"/>
      <c r="C14" s="290"/>
      <c r="D14" s="290"/>
      <c r="E14" s="290"/>
      <c r="F14" s="290"/>
      <c r="G14" s="290"/>
      <c r="H14" s="228"/>
      <c r="I14" s="290"/>
      <c r="J14" s="228"/>
      <c r="K14" s="290"/>
      <c r="L14" s="228"/>
      <c r="M14" s="290"/>
      <c r="N14" s="228"/>
      <c r="O14" s="290"/>
      <c r="P14" s="228"/>
      <c r="Q14" s="514"/>
      <c r="R14" s="519">
        <f t="shared" si="0"/>
        <v>0</v>
      </c>
      <c r="S14" s="209"/>
      <c r="T14" s="209"/>
      <c r="U14" s="209"/>
      <c r="V14" s="210"/>
    </row>
    <row r="15" spans="1:22" s="182" customFormat="1" ht="18" customHeight="1" hidden="1">
      <c r="A15" s="351" t="s">
        <v>21</v>
      </c>
      <c r="B15" s="504"/>
      <c r="C15" s="290"/>
      <c r="D15" s="290"/>
      <c r="E15" s="290"/>
      <c r="F15" s="290"/>
      <c r="G15" s="290"/>
      <c r="H15" s="228"/>
      <c r="I15" s="290"/>
      <c r="J15" s="228"/>
      <c r="K15" s="290"/>
      <c r="L15" s="228"/>
      <c r="M15" s="290"/>
      <c r="N15" s="228"/>
      <c r="O15" s="290"/>
      <c r="P15" s="228"/>
      <c r="Q15" s="514"/>
      <c r="R15" s="519">
        <f t="shared" si="0"/>
        <v>0</v>
      </c>
      <c r="S15" s="209"/>
      <c r="T15" s="209"/>
      <c r="U15" s="209"/>
      <c r="V15" s="210"/>
    </row>
    <row r="16" spans="1:22" s="182" customFormat="1" ht="18" customHeight="1" thickBot="1">
      <c r="A16" s="351" t="s">
        <v>103</v>
      </c>
      <c r="B16" s="504">
        <f>'NEDOVOLJNE PO PREDMETIMA OPOVO'!B16+'NEDOVOLJNE PO PREDMETIMA SEFKER'!B16+'NEDOVOLJNE PO PREDMETIMA SAKULE'!B16+'NEDOVOLJNE PO PREDMETIMA BARAND'!B16+'NEDOVOLJNE PO PREDMETIMA OPOVO'!B17+'NEDOVOLJNE PO PREDMETIMA SEFKER'!B17+'NEDOVOLJNE PO PREDMETIMA SAKULE'!B17+'NEDOVOLJNE PO PREDMETIMA BARAND'!B17+'NEDOVOLJNE PO PREDMETIMA OPOVO'!B18+'NEDOVOLJNE PO PREDMETIMA SEFKER'!B18+'NEDOVOLJNE PO PREDMETIMA SAKULE'!B18+'NEDOVOLJNE PO PREDMETIMA BARAND'!B18</f>
        <v>0</v>
      </c>
      <c r="C16" s="290">
        <f>'NEDOVOLJNE PO PREDMETIMA OPOVO'!C16+'NEDOVOLJNE PO PREDMETIMA SEFKER'!C16+'NEDOVOLJNE PO PREDMETIMA SAKULE'!C16+'NEDOVOLJNE PO PREDMETIMA BARAND'!C16+'NEDOVOLJNE PO PREDMETIMA OPOVO'!C17+'NEDOVOLJNE PO PREDMETIMA SEFKER'!C17+'NEDOVOLJNE PO PREDMETIMA SAKULE'!C17+'NEDOVOLJNE PO PREDMETIMA BARAND'!C17+'NEDOVOLJNE PO PREDMETIMA OPOVO'!C18+'NEDOVOLJNE PO PREDMETIMA SEFKER'!C18+'NEDOVOLJNE PO PREDMETIMA SAKULE'!C18+'NEDOVOLJNE PO PREDMETIMA BARAND'!C18</f>
        <v>0</v>
      </c>
      <c r="D16" s="290">
        <f>'NEDOVOLJNE PO PREDMETIMA OPOVO'!D16+'NEDOVOLJNE PO PREDMETIMA SEFKER'!D16+'NEDOVOLJNE PO PREDMETIMA SAKULE'!D16+'NEDOVOLJNE PO PREDMETIMA BARAND'!D16+'NEDOVOLJNE PO PREDMETIMA OPOVO'!D17+'NEDOVOLJNE PO PREDMETIMA SEFKER'!D17+'NEDOVOLJNE PO PREDMETIMA SAKULE'!D17+'NEDOVOLJNE PO PREDMETIMA BARAND'!D17+'NEDOVOLJNE PO PREDMETIMA OPOVO'!D18+'NEDOVOLJNE PO PREDMETIMA SEFKER'!D18+'NEDOVOLJNE PO PREDMETIMA SAKULE'!D18+'NEDOVOLJNE PO PREDMETIMA BARAND'!D18</f>
        <v>2</v>
      </c>
      <c r="E16" s="290">
        <f>'NEDOVOLJNE PO PREDMETIMA OPOVO'!E16+'NEDOVOLJNE PO PREDMETIMA SEFKER'!E16+'NEDOVOLJNE PO PREDMETIMA SAKULE'!E16+'NEDOVOLJNE PO PREDMETIMA BARAND'!E16+'NEDOVOLJNE PO PREDMETIMA OPOVO'!E17+'NEDOVOLJNE PO PREDMETIMA SEFKER'!E17+'NEDOVOLJNE PO PREDMETIMA SAKULE'!E17+'NEDOVOLJNE PO PREDMETIMA BARAND'!E17+'NEDOVOLJNE PO PREDMETIMA OPOVO'!E18+'NEDOVOLJNE PO PREDMETIMA SEFKER'!E18+'NEDOVOLJNE PO PREDMETIMA SAKULE'!E18+'NEDOVOLJNE PO PREDMETIMA BARAND'!E18</f>
        <v>0</v>
      </c>
      <c r="F16" s="290">
        <f>'NEDOVOLJNE PO PREDMETIMA OPOVO'!F16+'NEDOVOLJNE PO PREDMETIMA SEFKER'!F16+'NEDOVOLJNE PO PREDMETIMA SAKULE'!F16+'NEDOVOLJNE PO PREDMETIMA BARAND'!F16+'NEDOVOLJNE PO PREDMETIMA OPOVO'!F17+'NEDOVOLJNE PO PREDMETIMA SEFKER'!F17+'NEDOVOLJNE PO PREDMETIMA SAKULE'!F17+'NEDOVOLJNE PO PREDMETIMA BARAND'!F17+'NEDOVOLJNE PO PREDMETIMA OPOVO'!F18+'NEDOVOLJNE PO PREDMETIMA SEFKER'!F18+'NEDOVOLJNE PO PREDMETIMA SAKULE'!F18+'NEDOVOLJNE PO PREDMETIMA BARAND'!F18</f>
        <v>0</v>
      </c>
      <c r="G16" s="290">
        <f>'NEDOVOLJNE PO PREDMETIMA OPOVO'!G16+'NEDOVOLJNE PO PREDMETIMA SEFKER'!G16+'NEDOVOLJNE PO PREDMETIMA SAKULE'!G16+'NEDOVOLJNE PO PREDMETIMA BARAND'!G16+'NEDOVOLJNE PO PREDMETIMA OPOVO'!G17+'NEDOVOLJNE PO PREDMETIMA SEFKER'!G17+'NEDOVOLJNE PO PREDMETIMA SAKULE'!G17+'NEDOVOLJNE PO PREDMETIMA BARAND'!G17+'NEDOVOLJNE PO PREDMETIMA OPOVO'!G18+'NEDOVOLJNE PO PREDMETIMA SEFKER'!G18+'NEDOVOLJNE PO PREDMETIMA SAKULE'!G18+'NEDOVOLJNE PO PREDMETIMA BARAND'!G18</f>
        <v>0</v>
      </c>
      <c r="H16" s="290">
        <f>'NEDOVOLJNE PO PREDMETIMA OPOVO'!H16+'NEDOVOLJNE PO PREDMETIMA SEFKER'!H16+'NEDOVOLJNE PO PREDMETIMA SAKULE'!H16+'NEDOVOLJNE PO PREDMETIMA BARAND'!H16+'NEDOVOLJNE PO PREDMETIMA OPOVO'!H17+'NEDOVOLJNE PO PREDMETIMA SEFKER'!H17+'NEDOVOLJNE PO PREDMETIMA SAKULE'!H17+'NEDOVOLJNE PO PREDMETIMA BARAND'!H17+'NEDOVOLJNE PO PREDMETIMA OPOVO'!H18+'NEDOVOLJNE PO PREDMETIMA SEFKER'!H18+'NEDOVOLJNE PO PREDMETIMA SAKULE'!H18+'NEDOVOLJNE PO PREDMETIMA BARAND'!H18</f>
        <v>0</v>
      </c>
      <c r="I16" s="290">
        <f>'NEDOVOLJNE PO PREDMETIMA OPOVO'!I16+'NEDOVOLJNE PO PREDMETIMA SEFKER'!I16+'NEDOVOLJNE PO PREDMETIMA SAKULE'!I16+'NEDOVOLJNE PO PREDMETIMA BARAND'!I16+'NEDOVOLJNE PO PREDMETIMA OPOVO'!I17+'NEDOVOLJNE PO PREDMETIMA SEFKER'!I17+'NEDOVOLJNE PO PREDMETIMA SAKULE'!I17+'NEDOVOLJNE PO PREDMETIMA BARAND'!I17+'NEDOVOLJNE PO PREDMETIMA OPOVO'!I18+'NEDOVOLJNE PO PREDMETIMA SEFKER'!I18+'NEDOVOLJNE PO PREDMETIMA SAKULE'!I18+'NEDOVOLJNE PO PREDMETIMA BARAND'!I18</f>
        <v>0</v>
      </c>
      <c r="J16" s="290">
        <f>'NEDOVOLJNE PO PREDMETIMA OPOVO'!J16+'NEDOVOLJNE PO PREDMETIMA SEFKER'!J16+'NEDOVOLJNE PO PREDMETIMA SAKULE'!J16+'NEDOVOLJNE PO PREDMETIMA BARAND'!J16+'NEDOVOLJNE PO PREDMETIMA OPOVO'!J17+'NEDOVOLJNE PO PREDMETIMA SEFKER'!J17+'NEDOVOLJNE PO PREDMETIMA SAKULE'!J17+'NEDOVOLJNE PO PREDMETIMA BARAND'!J17+'NEDOVOLJNE PO PREDMETIMA OPOVO'!J18+'NEDOVOLJNE PO PREDMETIMA SEFKER'!J18+'NEDOVOLJNE PO PREDMETIMA SAKULE'!J18+'NEDOVOLJNE PO PREDMETIMA BARAND'!J18</f>
        <v>0</v>
      </c>
      <c r="K16" s="290">
        <f>'NEDOVOLJNE PO PREDMETIMA OPOVO'!K16+'NEDOVOLJNE PO PREDMETIMA SEFKER'!K16+'NEDOVOLJNE PO PREDMETIMA SAKULE'!K16+'NEDOVOLJNE PO PREDMETIMA BARAND'!K16+'NEDOVOLJNE PO PREDMETIMA OPOVO'!K17+'NEDOVOLJNE PO PREDMETIMA SEFKER'!K17+'NEDOVOLJNE PO PREDMETIMA SAKULE'!K17+'NEDOVOLJNE PO PREDMETIMA BARAND'!K17+'NEDOVOLJNE PO PREDMETIMA OPOVO'!K18+'NEDOVOLJNE PO PREDMETIMA SEFKER'!K18+'NEDOVOLJNE PO PREDMETIMA SAKULE'!K18+'NEDOVOLJNE PO PREDMETIMA BARAND'!K18</f>
        <v>0</v>
      </c>
      <c r="L16" s="290">
        <f>'NEDOVOLJNE PO PREDMETIMA OPOVO'!L16+'NEDOVOLJNE PO PREDMETIMA SEFKER'!L16+'NEDOVOLJNE PO PREDMETIMA SAKULE'!L16+'NEDOVOLJNE PO PREDMETIMA BARAND'!L16+'NEDOVOLJNE PO PREDMETIMA OPOVO'!L17+'NEDOVOLJNE PO PREDMETIMA SEFKER'!L17+'NEDOVOLJNE PO PREDMETIMA SAKULE'!L17+'NEDOVOLJNE PO PREDMETIMA BARAND'!L17+'NEDOVOLJNE PO PREDMETIMA OPOVO'!L18+'NEDOVOLJNE PO PREDMETIMA SEFKER'!L18+'NEDOVOLJNE PO PREDMETIMA SAKULE'!L18+'NEDOVOLJNE PO PREDMETIMA BARAND'!L18</f>
        <v>0</v>
      </c>
      <c r="M16" s="290">
        <f>'NEDOVOLJNE PO PREDMETIMA OPOVO'!M16+'NEDOVOLJNE PO PREDMETIMA SEFKER'!M16+'NEDOVOLJNE PO PREDMETIMA SAKULE'!M16+'NEDOVOLJNE PO PREDMETIMA BARAND'!M16+'NEDOVOLJNE PO PREDMETIMA OPOVO'!M17+'NEDOVOLJNE PO PREDMETIMA SEFKER'!M17+'NEDOVOLJNE PO PREDMETIMA SAKULE'!M17+'NEDOVOLJNE PO PREDMETIMA BARAND'!M17+'NEDOVOLJNE PO PREDMETIMA OPOVO'!M18+'NEDOVOLJNE PO PREDMETIMA SEFKER'!M18+'NEDOVOLJNE PO PREDMETIMA SAKULE'!M18+'NEDOVOLJNE PO PREDMETIMA BARAND'!M18</f>
        <v>0</v>
      </c>
      <c r="N16" s="290">
        <f>'NEDOVOLJNE PO PREDMETIMA OPOVO'!N16+'NEDOVOLJNE PO PREDMETIMA SEFKER'!N16+'NEDOVOLJNE PO PREDMETIMA SAKULE'!N16+'NEDOVOLJNE PO PREDMETIMA BARAND'!N16+'NEDOVOLJNE PO PREDMETIMA OPOVO'!N17+'NEDOVOLJNE PO PREDMETIMA SEFKER'!N17+'NEDOVOLJNE PO PREDMETIMA SAKULE'!N17+'NEDOVOLJNE PO PREDMETIMA BARAND'!N17+'NEDOVOLJNE PO PREDMETIMA OPOVO'!N18+'NEDOVOLJNE PO PREDMETIMA SEFKER'!N18+'NEDOVOLJNE PO PREDMETIMA SAKULE'!N18+'NEDOVOLJNE PO PREDMETIMA BARAND'!N18</f>
        <v>0</v>
      </c>
      <c r="O16" s="290">
        <f>'NEDOVOLJNE PO PREDMETIMA OPOVO'!O16+'NEDOVOLJNE PO PREDMETIMA SEFKER'!O16+'NEDOVOLJNE PO PREDMETIMA SAKULE'!O16+'NEDOVOLJNE PO PREDMETIMA BARAND'!O16+'NEDOVOLJNE PO PREDMETIMA OPOVO'!O17+'NEDOVOLJNE PO PREDMETIMA SEFKER'!O17+'NEDOVOLJNE PO PREDMETIMA SAKULE'!O17+'NEDOVOLJNE PO PREDMETIMA BARAND'!O17+'NEDOVOLJNE PO PREDMETIMA OPOVO'!O18+'NEDOVOLJNE PO PREDMETIMA SEFKER'!O18+'NEDOVOLJNE PO PREDMETIMA SAKULE'!O18+'NEDOVOLJNE PO PREDMETIMA BARAND'!O18</f>
        <v>0</v>
      </c>
      <c r="P16" s="290">
        <f>'NEDOVOLJNE PO PREDMETIMA OPOVO'!P16+'NEDOVOLJNE PO PREDMETIMA SEFKER'!P16+'NEDOVOLJNE PO PREDMETIMA SAKULE'!P16+'NEDOVOLJNE PO PREDMETIMA BARAND'!P16+'NEDOVOLJNE PO PREDMETIMA OPOVO'!P17+'NEDOVOLJNE PO PREDMETIMA SEFKER'!P17+'NEDOVOLJNE PO PREDMETIMA SAKULE'!P17+'NEDOVOLJNE PO PREDMETIMA BARAND'!P17+'NEDOVOLJNE PO PREDMETIMA OPOVO'!P18+'NEDOVOLJNE PO PREDMETIMA SEFKER'!P18+'NEDOVOLJNE PO PREDMETIMA SAKULE'!P18+'NEDOVOLJNE PO PREDMETIMA BARAND'!P18</f>
        <v>0</v>
      </c>
      <c r="Q16" s="514">
        <f>'NEDOVOLJNE PO PREDMETIMA OPOVO'!Q16+'NEDOVOLJNE PO PREDMETIMA SEFKER'!Q16+'NEDOVOLJNE PO PREDMETIMA SAKULE'!Q16+'NEDOVOLJNE PO PREDMETIMA BARAND'!Q16+'NEDOVOLJNE PO PREDMETIMA OPOVO'!Q17+'NEDOVOLJNE PO PREDMETIMA SEFKER'!Q17+'NEDOVOLJNE PO PREDMETIMA SAKULE'!Q17+'NEDOVOLJNE PO PREDMETIMA BARAND'!Q17+'NEDOVOLJNE PO PREDMETIMA OPOVO'!Q18+'NEDOVOLJNE PO PREDMETIMA SEFKER'!Q18+'NEDOVOLJNE PO PREDMETIMA SAKULE'!Q18+'NEDOVOLJNE PO PREDMETIMA BARAND'!Q18</f>
        <v>0</v>
      </c>
      <c r="R16" s="519">
        <f t="shared" si="0"/>
        <v>2</v>
      </c>
      <c r="S16" s="209"/>
      <c r="T16" s="209"/>
      <c r="U16" s="209"/>
      <c r="V16" s="210"/>
    </row>
    <row r="17" spans="1:22" s="182" customFormat="1" ht="18" customHeight="1" hidden="1">
      <c r="A17" s="351" t="s">
        <v>23</v>
      </c>
      <c r="B17" s="184"/>
      <c r="C17" s="183"/>
      <c r="D17" s="183"/>
      <c r="E17" s="183"/>
      <c r="F17" s="183"/>
      <c r="G17" s="184"/>
      <c r="H17" s="227"/>
      <c r="I17" s="183"/>
      <c r="J17" s="227"/>
      <c r="K17" s="183"/>
      <c r="L17" s="228"/>
      <c r="M17" s="183"/>
      <c r="N17" s="227"/>
      <c r="O17" s="183"/>
      <c r="P17" s="228"/>
      <c r="Q17" s="515"/>
      <c r="R17" s="519">
        <f t="shared" si="0"/>
        <v>0</v>
      </c>
      <c r="S17" s="209"/>
      <c r="T17" s="209"/>
      <c r="U17" s="209"/>
      <c r="V17" s="210"/>
    </row>
    <row r="18" spans="1:22" s="182" customFormat="1" ht="18" customHeight="1" hidden="1" thickBot="1">
      <c r="A18" s="352" t="s">
        <v>24</v>
      </c>
      <c r="B18" s="221"/>
      <c r="C18" s="185"/>
      <c r="D18" s="185"/>
      <c r="E18" s="185"/>
      <c r="F18" s="185"/>
      <c r="G18" s="221"/>
      <c r="H18" s="231"/>
      <c r="I18" s="185"/>
      <c r="J18" s="231"/>
      <c r="K18" s="185"/>
      <c r="L18" s="232"/>
      <c r="M18" s="185"/>
      <c r="N18" s="231"/>
      <c r="O18" s="185"/>
      <c r="P18" s="232"/>
      <c r="Q18" s="516"/>
      <c r="R18" s="520">
        <f t="shared" si="0"/>
        <v>0</v>
      </c>
      <c r="S18" s="209"/>
      <c r="T18" s="209"/>
      <c r="U18" s="209"/>
      <c r="V18" s="210"/>
    </row>
    <row r="19" spans="1:22" s="222" customFormat="1" ht="18" customHeight="1" thickBot="1">
      <c r="A19" s="365" t="s">
        <v>25</v>
      </c>
      <c r="B19" s="306">
        <f>SUM(B6:B18)</f>
        <v>4</v>
      </c>
      <c r="C19" s="306">
        <f>SUM(C6:C18)</f>
        <v>0</v>
      </c>
      <c r="D19" s="306">
        <f aca="true" t="shared" si="1" ref="D19:R19">SUM(D6:D18)</f>
        <v>13</v>
      </c>
      <c r="E19" s="306">
        <f t="shared" si="1"/>
        <v>3</v>
      </c>
      <c r="F19" s="306">
        <f t="shared" si="1"/>
        <v>0</v>
      </c>
      <c r="G19" s="306">
        <f t="shared" si="1"/>
        <v>0</v>
      </c>
      <c r="H19" s="306">
        <f t="shared" si="1"/>
        <v>0</v>
      </c>
      <c r="I19" s="306">
        <f t="shared" si="1"/>
        <v>0</v>
      </c>
      <c r="J19" s="306">
        <f t="shared" si="1"/>
        <v>0</v>
      </c>
      <c r="K19" s="306">
        <f t="shared" si="1"/>
        <v>0</v>
      </c>
      <c r="L19" s="398">
        <f t="shared" si="1"/>
        <v>4</v>
      </c>
      <c r="M19" s="306">
        <f t="shared" si="1"/>
        <v>4</v>
      </c>
      <c r="N19" s="306">
        <f t="shared" si="1"/>
        <v>4</v>
      </c>
      <c r="O19" s="306">
        <f t="shared" si="1"/>
        <v>3</v>
      </c>
      <c r="P19" s="398">
        <f t="shared" si="1"/>
        <v>1</v>
      </c>
      <c r="Q19" s="315">
        <f t="shared" si="1"/>
        <v>0</v>
      </c>
      <c r="R19" s="521">
        <f t="shared" si="1"/>
        <v>36</v>
      </c>
      <c r="S19" s="214"/>
      <c r="T19" s="233"/>
      <c r="U19" s="233"/>
      <c r="V19" s="233"/>
    </row>
    <row r="20" spans="1:22" s="182" customFormat="1" ht="18" customHeight="1" hidden="1">
      <c r="A20" s="354" t="s">
        <v>14</v>
      </c>
      <c r="B20" s="506">
        <f>'NEDOVOLJNE PO PREDMETIMA OPOVO'!B20+'NEDOVOLJNE PO PREDMETIMA SEFKER'!B20+'NEDOVOLJNE PO PREDMETIMA SAKULE'!B20+'NEDOVOLJNE PO PREDMETIMA BARAND'!B20</f>
        <v>0</v>
      </c>
      <c r="C20" s="507">
        <f>'NEDOVOLJNE PO PREDMETIMA OPOVO'!C20+'NEDOVOLJNE PO PREDMETIMA SEFKER'!C20+'NEDOVOLJNE PO PREDMETIMA SAKULE'!C20+'NEDOVOLJNE PO PREDMETIMA BARAND'!C20</f>
        <v>0</v>
      </c>
      <c r="D20" s="507">
        <f>'NEDOVOLJNE PO PREDMETIMA OPOVO'!D20+'NEDOVOLJNE PO PREDMETIMA SEFKER'!D20+'NEDOVOLJNE PO PREDMETIMA SAKULE'!D20+'NEDOVOLJNE PO PREDMETIMA BARAND'!D20</f>
        <v>0</v>
      </c>
      <c r="E20" s="507">
        <f>'NEDOVOLJNE PO PREDMETIMA OPOVO'!E20+'NEDOVOLJNE PO PREDMETIMA SEFKER'!E20+'NEDOVOLJNE PO PREDMETIMA SAKULE'!E20+'NEDOVOLJNE PO PREDMETIMA BARAND'!E20</f>
        <v>0</v>
      </c>
      <c r="F20" s="507">
        <f>'NEDOVOLJNE PO PREDMETIMA OPOVO'!F20+'NEDOVOLJNE PO PREDMETIMA SEFKER'!F20+'NEDOVOLJNE PO PREDMETIMA SAKULE'!F20+'NEDOVOLJNE PO PREDMETIMA BARAND'!F20</f>
        <v>0</v>
      </c>
      <c r="G20" s="507">
        <f>'NEDOVOLJNE PO PREDMETIMA OPOVO'!G20+'NEDOVOLJNE PO PREDMETIMA SEFKER'!G20+'NEDOVOLJNE PO PREDMETIMA SAKULE'!G20+'NEDOVOLJNE PO PREDMETIMA BARAND'!G20</f>
        <v>0</v>
      </c>
      <c r="H20" s="507">
        <f>'NEDOVOLJNE PO PREDMETIMA OPOVO'!H20+'NEDOVOLJNE PO PREDMETIMA SEFKER'!H20+'NEDOVOLJNE PO PREDMETIMA SAKULE'!H20+'NEDOVOLJNE PO PREDMETIMA BARAND'!H20</f>
        <v>0</v>
      </c>
      <c r="I20" s="507">
        <f>'NEDOVOLJNE PO PREDMETIMA OPOVO'!I20+'NEDOVOLJNE PO PREDMETIMA SEFKER'!I20+'NEDOVOLJNE PO PREDMETIMA SAKULE'!I20+'NEDOVOLJNE PO PREDMETIMA BARAND'!I20</f>
        <v>0</v>
      </c>
      <c r="J20" s="507">
        <f>'NEDOVOLJNE PO PREDMETIMA OPOVO'!J20+'NEDOVOLJNE PO PREDMETIMA SEFKER'!J20+'NEDOVOLJNE PO PREDMETIMA SAKULE'!J20+'NEDOVOLJNE PO PREDMETIMA BARAND'!J20</f>
        <v>0</v>
      </c>
      <c r="K20" s="507">
        <f>'NEDOVOLJNE PO PREDMETIMA OPOVO'!K20+'NEDOVOLJNE PO PREDMETIMA SEFKER'!K20+'NEDOVOLJNE PO PREDMETIMA SAKULE'!K20+'NEDOVOLJNE PO PREDMETIMA BARAND'!K20</f>
        <v>0</v>
      </c>
      <c r="L20" s="507">
        <f>'NEDOVOLJNE PO PREDMETIMA OPOVO'!L20+'NEDOVOLJNE PO PREDMETIMA SEFKER'!L20+'NEDOVOLJNE PO PREDMETIMA SAKULE'!L20+'NEDOVOLJNE PO PREDMETIMA BARAND'!L20</f>
        <v>0</v>
      </c>
      <c r="M20" s="507">
        <f>'NEDOVOLJNE PO PREDMETIMA OPOVO'!M20+'NEDOVOLJNE PO PREDMETIMA SEFKER'!M20+'NEDOVOLJNE PO PREDMETIMA SAKULE'!M20+'NEDOVOLJNE PO PREDMETIMA BARAND'!M20</f>
        <v>0</v>
      </c>
      <c r="N20" s="507">
        <f>'NEDOVOLJNE PO PREDMETIMA OPOVO'!N20+'NEDOVOLJNE PO PREDMETIMA SEFKER'!N20+'NEDOVOLJNE PO PREDMETIMA SAKULE'!N20+'NEDOVOLJNE PO PREDMETIMA BARAND'!N20</f>
        <v>0</v>
      </c>
      <c r="O20" s="507">
        <f>'NEDOVOLJNE PO PREDMETIMA OPOVO'!O20+'NEDOVOLJNE PO PREDMETIMA SEFKER'!O20+'NEDOVOLJNE PO PREDMETIMA SAKULE'!O20+'NEDOVOLJNE PO PREDMETIMA BARAND'!O20</f>
        <v>0</v>
      </c>
      <c r="P20" s="507">
        <f>'NEDOVOLJNE PO PREDMETIMA OPOVO'!P20+'NEDOVOLJNE PO PREDMETIMA SEFKER'!P20+'NEDOVOLJNE PO PREDMETIMA SAKULE'!P20+'NEDOVOLJNE PO PREDMETIMA BARAND'!P20</f>
        <v>0</v>
      </c>
      <c r="Q20" s="513">
        <f>'NEDOVOLJNE PO PREDMETIMA OPOVO'!Q20+'NEDOVOLJNE PO PREDMETIMA SEFKER'!Q20+'NEDOVOLJNE PO PREDMETIMA SAKULE'!Q20+'NEDOVOLJNE PO PREDMETIMA BARAND'!Q20</f>
        <v>0</v>
      </c>
      <c r="R20" s="518">
        <f>SUM(B20:Q20)</f>
        <v>0</v>
      </c>
      <c r="S20" s="209"/>
      <c r="T20" s="209"/>
      <c r="U20" s="209"/>
      <c r="V20" s="210"/>
    </row>
    <row r="21" spans="1:22" s="182" customFormat="1" ht="18" customHeight="1">
      <c r="A21" s="354" t="s">
        <v>104</v>
      </c>
      <c r="B21" s="504">
        <f>'NEDOVOLJNE PO PREDMETIMA OPOVO'!B21+'NEDOVOLJNE PO PREDMETIMA SEFKER'!B21+'NEDOVOLJNE PO PREDMETIMA SAKULE'!B21+'NEDOVOLJNE PO PREDMETIMA BARAND'!B21+'NEDOVOLJNE PO PREDMETIMA OPOVO'!B22+'NEDOVOLJNE PO PREDMETIMA SEFKER'!B22+'NEDOVOLJNE PO PREDMETIMA SAKULE'!B22+'NEDOVOLJNE PO PREDMETIMA BARAND'!B22+'NEDOVOLJNE PO PREDMETIMA OPOVO'!B23+'NEDOVOLJNE PO PREDMETIMA SEFKER'!B23+'NEDOVOLJNE PO PREDMETIMA SAKULE'!B23+'NEDOVOLJNE PO PREDMETIMA BARAND'!B23</f>
        <v>0</v>
      </c>
      <c r="C21" s="290">
        <f>'NEDOVOLJNE PO PREDMETIMA OPOVO'!C21+'NEDOVOLJNE PO PREDMETIMA SEFKER'!C21+'NEDOVOLJNE PO PREDMETIMA SAKULE'!C21+'NEDOVOLJNE PO PREDMETIMA BARAND'!C21+'NEDOVOLJNE PO PREDMETIMA OPOVO'!C22+'NEDOVOLJNE PO PREDMETIMA SEFKER'!C22+'NEDOVOLJNE PO PREDMETIMA SAKULE'!C22+'NEDOVOLJNE PO PREDMETIMA BARAND'!C22+'NEDOVOLJNE PO PREDMETIMA OPOVO'!C23+'NEDOVOLJNE PO PREDMETIMA SEFKER'!C23+'NEDOVOLJNE PO PREDMETIMA SAKULE'!C23+'NEDOVOLJNE PO PREDMETIMA BARAND'!C23</f>
        <v>2</v>
      </c>
      <c r="D21" s="290">
        <f>'NEDOVOLJNE PO PREDMETIMA OPOVO'!D21+'NEDOVOLJNE PO PREDMETIMA SEFKER'!D21+'NEDOVOLJNE PO PREDMETIMA SAKULE'!D21+'NEDOVOLJNE PO PREDMETIMA BARAND'!D21+'NEDOVOLJNE PO PREDMETIMA OPOVO'!D22+'NEDOVOLJNE PO PREDMETIMA SEFKER'!D22+'NEDOVOLJNE PO PREDMETIMA SAKULE'!D22+'NEDOVOLJNE PO PREDMETIMA BARAND'!D22+'NEDOVOLJNE PO PREDMETIMA OPOVO'!D23+'NEDOVOLJNE PO PREDMETIMA SEFKER'!D23+'NEDOVOLJNE PO PREDMETIMA SAKULE'!D23+'NEDOVOLJNE PO PREDMETIMA BARAND'!D23</f>
        <v>1</v>
      </c>
      <c r="E21" s="290">
        <f>'NEDOVOLJNE PO PREDMETIMA OPOVO'!E21+'NEDOVOLJNE PO PREDMETIMA SEFKER'!E21+'NEDOVOLJNE PO PREDMETIMA SAKULE'!E21+'NEDOVOLJNE PO PREDMETIMA BARAND'!E21+'NEDOVOLJNE PO PREDMETIMA OPOVO'!E22+'NEDOVOLJNE PO PREDMETIMA SEFKER'!E22+'NEDOVOLJNE PO PREDMETIMA SAKULE'!E22+'NEDOVOLJNE PO PREDMETIMA BARAND'!E22+'NEDOVOLJNE PO PREDMETIMA OPOVO'!E23+'NEDOVOLJNE PO PREDMETIMA SEFKER'!E23+'NEDOVOLJNE PO PREDMETIMA SAKULE'!E23+'NEDOVOLJNE PO PREDMETIMA BARAND'!E23</f>
        <v>2</v>
      </c>
      <c r="F21" s="290">
        <f>'NEDOVOLJNE PO PREDMETIMA OPOVO'!F21+'NEDOVOLJNE PO PREDMETIMA SEFKER'!F21+'NEDOVOLJNE PO PREDMETIMA SAKULE'!F21+'NEDOVOLJNE PO PREDMETIMA BARAND'!F21+'NEDOVOLJNE PO PREDMETIMA OPOVO'!F22+'NEDOVOLJNE PO PREDMETIMA SEFKER'!F22+'NEDOVOLJNE PO PREDMETIMA SAKULE'!F22+'NEDOVOLJNE PO PREDMETIMA BARAND'!F22+'NEDOVOLJNE PO PREDMETIMA OPOVO'!F23+'NEDOVOLJNE PO PREDMETIMA SEFKER'!F23+'NEDOVOLJNE PO PREDMETIMA SAKULE'!F23+'NEDOVOLJNE PO PREDMETIMA BARAND'!F23</f>
        <v>2</v>
      </c>
      <c r="G21" s="290">
        <f>'NEDOVOLJNE PO PREDMETIMA OPOVO'!G21+'NEDOVOLJNE PO PREDMETIMA SEFKER'!G21+'NEDOVOLJNE PO PREDMETIMA SAKULE'!G21+'NEDOVOLJNE PO PREDMETIMA BARAND'!G21+'NEDOVOLJNE PO PREDMETIMA OPOVO'!G22+'NEDOVOLJNE PO PREDMETIMA SEFKER'!G22+'NEDOVOLJNE PO PREDMETIMA SAKULE'!G22+'NEDOVOLJNE PO PREDMETIMA BARAND'!G22+'NEDOVOLJNE PO PREDMETIMA OPOVO'!G23+'NEDOVOLJNE PO PREDMETIMA SEFKER'!G23+'NEDOVOLJNE PO PREDMETIMA SAKULE'!G23+'NEDOVOLJNE PO PREDMETIMA BARAND'!G23</f>
        <v>2</v>
      </c>
      <c r="H21" s="290">
        <f>'NEDOVOLJNE PO PREDMETIMA OPOVO'!H21+'NEDOVOLJNE PO PREDMETIMA SEFKER'!H21+'NEDOVOLJNE PO PREDMETIMA SAKULE'!H21+'NEDOVOLJNE PO PREDMETIMA BARAND'!H21+'NEDOVOLJNE PO PREDMETIMA OPOVO'!H22+'NEDOVOLJNE PO PREDMETIMA SEFKER'!H22+'NEDOVOLJNE PO PREDMETIMA SAKULE'!H22+'NEDOVOLJNE PO PREDMETIMA BARAND'!H22+'NEDOVOLJNE PO PREDMETIMA OPOVO'!H23+'NEDOVOLJNE PO PREDMETIMA SEFKER'!H23+'NEDOVOLJNE PO PREDMETIMA SAKULE'!H23+'NEDOVOLJNE PO PREDMETIMA BARAND'!H23</f>
        <v>0</v>
      </c>
      <c r="I21" s="290">
        <f>'NEDOVOLJNE PO PREDMETIMA OPOVO'!I21+'NEDOVOLJNE PO PREDMETIMA SEFKER'!I21+'NEDOVOLJNE PO PREDMETIMA SAKULE'!I21+'NEDOVOLJNE PO PREDMETIMA BARAND'!I21+'NEDOVOLJNE PO PREDMETIMA OPOVO'!I22+'NEDOVOLJNE PO PREDMETIMA SEFKER'!I22+'NEDOVOLJNE PO PREDMETIMA SAKULE'!I22+'NEDOVOLJNE PO PREDMETIMA BARAND'!I22+'NEDOVOLJNE PO PREDMETIMA OPOVO'!I23+'NEDOVOLJNE PO PREDMETIMA SEFKER'!I23+'NEDOVOLJNE PO PREDMETIMA SAKULE'!I23+'NEDOVOLJNE PO PREDMETIMA BARAND'!I23</f>
        <v>0</v>
      </c>
      <c r="J21" s="290">
        <f>'NEDOVOLJNE PO PREDMETIMA OPOVO'!J21+'NEDOVOLJNE PO PREDMETIMA SEFKER'!J21+'NEDOVOLJNE PO PREDMETIMA SAKULE'!J21+'NEDOVOLJNE PO PREDMETIMA BARAND'!J21+'NEDOVOLJNE PO PREDMETIMA OPOVO'!J22+'NEDOVOLJNE PO PREDMETIMA SEFKER'!J22+'NEDOVOLJNE PO PREDMETIMA SAKULE'!J22+'NEDOVOLJNE PO PREDMETIMA BARAND'!J22+'NEDOVOLJNE PO PREDMETIMA OPOVO'!J23+'NEDOVOLJNE PO PREDMETIMA SEFKER'!J23+'NEDOVOLJNE PO PREDMETIMA SAKULE'!J23+'NEDOVOLJNE PO PREDMETIMA BARAND'!J23</f>
        <v>0</v>
      </c>
      <c r="K21" s="290">
        <f>'NEDOVOLJNE PO PREDMETIMA OPOVO'!K21+'NEDOVOLJNE PO PREDMETIMA SEFKER'!K21+'NEDOVOLJNE PO PREDMETIMA SAKULE'!K21+'NEDOVOLJNE PO PREDMETIMA BARAND'!K21+'NEDOVOLJNE PO PREDMETIMA OPOVO'!K22+'NEDOVOLJNE PO PREDMETIMA SEFKER'!K22+'NEDOVOLJNE PO PREDMETIMA SAKULE'!K22+'NEDOVOLJNE PO PREDMETIMA BARAND'!K22+'NEDOVOLJNE PO PREDMETIMA OPOVO'!K23+'NEDOVOLJNE PO PREDMETIMA SEFKER'!K23+'NEDOVOLJNE PO PREDMETIMA SAKULE'!K23+'NEDOVOLJNE PO PREDMETIMA BARAND'!K23</f>
        <v>1</v>
      </c>
      <c r="L21" s="290">
        <f>'NEDOVOLJNE PO PREDMETIMA OPOVO'!L21+'NEDOVOLJNE PO PREDMETIMA SEFKER'!L21+'NEDOVOLJNE PO PREDMETIMA SAKULE'!L21+'NEDOVOLJNE PO PREDMETIMA BARAND'!L21+'NEDOVOLJNE PO PREDMETIMA OPOVO'!L22+'NEDOVOLJNE PO PREDMETIMA SEFKER'!L22+'NEDOVOLJNE PO PREDMETIMA SAKULE'!L22+'NEDOVOLJNE PO PREDMETIMA BARAND'!L22+'NEDOVOLJNE PO PREDMETIMA OPOVO'!L23+'NEDOVOLJNE PO PREDMETIMA SEFKER'!L23+'NEDOVOLJNE PO PREDMETIMA SAKULE'!L23+'NEDOVOLJNE PO PREDMETIMA BARAND'!L23</f>
        <v>1</v>
      </c>
      <c r="M21" s="290">
        <f>'NEDOVOLJNE PO PREDMETIMA OPOVO'!M21+'NEDOVOLJNE PO PREDMETIMA SEFKER'!M21+'NEDOVOLJNE PO PREDMETIMA SAKULE'!M21+'NEDOVOLJNE PO PREDMETIMA BARAND'!M21+'NEDOVOLJNE PO PREDMETIMA OPOVO'!M22+'NEDOVOLJNE PO PREDMETIMA SEFKER'!M22+'NEDOVOLJNE PO PREDMETIMA SAKULE'!M22+'NEDOVOLJNE PO PREDMETIMA BARAND'!M22+'NEDOVOLJNE PO PREDMETIMA OPOVO'!M23+'NEDOVOLJNE PO PREDMETIMA SEFKER'!M23+'NEDOVOLJNE PO PREDMETIMA SAKULE'!M23+'NEDOVOLJNE PO PREDMETIMA BARAND'!M23</f>
        <v>0</v>
      </c>
      <c r="N21" s="290">
        <f>'NEDOVOLJNE PO PREDMETIMA OPOVO'!N21+'NEDOVOLJNE PO PREDMETIMA SEFKER'!N21+'NEDOVOLJNE PO PREDMETIMA SAKULE'!N21+'NEDOVOLJNE PO PREDMETIMA BARAND'!N21+'NEDOVOLJNE PO PREDMETIMA OPOVO'!N22+'NEDOVOLJNE PO PREDMETIMA SEFKER'!N22+'NEDOVOLJNE PO PREDMETIMA SAKULE'!N22+'NEDOVOLJNE PO PREDMETIMA BARAND'!N22+'NEDOVOLJNE PO PREDMETIMA OPOVO'!N23+'NEDOVOLJNE PO PREDMETIMA SEFKER'!N23+'NEDOVOLJNE PO PREDMETIMA SAKULE'!N23+'NEDOVOLJNE PO PREDMETIMA BARAND'!N23</f>
        <v>0</v>
      </c>
      <c r="O21" s="290">
        <f>'NEDOVOLJNE PO PREDMETIMA OPOVO'!O21+'NEDOVOLJNE PO PREDMETIMA SEFKER'!O21+'NEDOVOLJNE PO PREDMETIMA SAKULE'!O21+'NEDOVOLJNE PO PREDMETIMA BARAND'!O21+'NEDOVOLJNE PO PREDMETIMA OPOVO'!O22+'NEDOVOLJNE PO PREDMETIMA SEFKER'!O22+'NEDOVOLJNE PO PREDMETIMA SAKULE'!O22+'NEDOVOLJNE PO PREDMETIMA BARAND'!O22+'NEDOVOLJNE PO PREDMETIMA OPOVO'!O23+'NEDOVOLJNE PO PREDMETIMA SEFKER'!O23+'NEDOVOLJNE PO PREDMETIMA SAKULE'!O23+'NEDOVOLJNE PO PREDMETIMA BARAND'!O23</f>
        <v>0</v>
      </c>
      <c r="P21" s="290">
        <f>'NEDOVOLJNE PO PREDMETIMA OPOVO'!P21+'NEDOVOLJNE PO PREDMETIMA SEFKER'!P21+'NEDOVOLJNE PO PREDMETIMA SAKULE'!P21+'NEDOVOLJNE PO PREDMETIMA BARAND'!P21+'NEDOVOLJNE PO PREDMETIMA OPOVO'!P22+'NEDOVOLJNE PO PREDMETIMA SEFKER'!P22+'NEDOVOLJNE PO PREDMETIMA SAKULE'!P22+'NEDOVOLJNE PO PREDMETIMA BARAND'!P22+'NEDOVOLJNE PO PREDMETIMA OPOVO'!P23+'NEDOVOLJNE PO PREDMETIMA SEFKER'!P23+'NEDOVOLJNE PO PREDMETIMA SAKULE'!P23+'NEDOVOLJNE PO PREDMETIMA BARAND'!P23</f>
        <v>0</v>
      </c>
      <c r="Q21" s="514">
        <f>'NEDOVOLJNE PO PREDMETIMA OPOVO'!Q21+'NEDOVOLJNE PO PREDMETIMA SEFKER'!Q21+'NEDOVOLJNE PO PREDMETIMA SAKULE'!Q21+'NEDOVOLJNE PO PREDMETIMA BARAND'!Q21+'NEDOVOLJNE PO PREDMETIMA OPOVO'!Q22+'NEDOVOLJNE PO PREDMETIMA SEFKER'!Q22+'NEDOVOLJNE PO PREDMETIMA SAKULE'!Q22+'NEDOVOLJNE PO PREDMETIMA BARAND'!Q22+'NEDOVOLJNE PO PREDMETIMA OPOVO'!Q23+'NEDOVOLJNE PO PREDMETIMA SEFKER'!Q23+'NEDOVOLJNE PO PREDMETIMA SAKULE'!Q23+'NEDOVOLJNE PO PREDMETIMA BARAND'!Q23</f>
        <v>0</v>
      </c>
      <c r="R21" s="519">
        <f>SUM(B21:Q21)</f>
        <v>11</v>
      </c>
      <c r="S21" s="209"/>
      <c r="T21" s="209"/>
      <c r="U21" s="209"/>
      <c r="V21" s="210"/>
    </row>
    <row r="22" spans="1:22" s="182" customFormat="1" ht="18" customHeight="1" hidden="1">
      <c r="A22" s="351" t="s">
        <v>27</v>
      </c>
      <c r="B22" s="504"/>
      <c r="C22" s="290"/>
      <c r="D22" s="290"/>
      <c r="E22" s="290"/>
      <c r="F22" s="290"/>
      <c r="G22" s="290"/>
      <c r="H22" s="228"/>
      <c r="I22" s="290"/>
      <c r="J22" s="228"/>
      <c r="K22" s="290"/>
      <c r="L22" s="228"/>
      <c r="M22" s="290"/>
      <c r="N22" s="228"/>
      <c r="O22" s="290"/>
      <c r="P22" s="228"/>
      <c r="Q22" s="514"/>
      <c r="R22" s="519">
        <f t="shared" si="0"/>
        <v>0</v>
      </c>
      <c r="S22" s="209"/>
      <c r="T22" s="209"/>
      <c r="U22" s="209"/>
      <c r="V22" s="210"/>
    </row>
    <row r="23" spans="1:22" s="182" customFormat="1" ht="18" customHeight="1" hidden="1">
      <c r="A23" s="351" t="s">
        <v>28</v>
      </c>
      <c r="B23" s="504"/>
      <c r="C23" s="290"/>
      <c r="D23" s="290"/>
      <c r="E23" s="290"/>
      <c r="F23" s="290"/>
      <c r="G23" s="290"/>
      <c r="H23" s="228"/>
      <c r="I23" s="290"/>
      <c r="J23" s="228"/>
      <c r="K23" s="290"/>
      <c r="L23" s="228"/>
      <c r="M23" s="290"/>
      <c r="N23" s="228"/>
      <c r="O23" s="290"/>
      <c r="P23" s="228"/>
      <c r="Q23" s="514"/>
      <c r="R23" s="519">
        <f t="shared" si="0"/>
        <v>0</v>
      </c>
      <c r="S23" s="209"/>
      <c r="T23" s="209"/>
      <c r="U23" s="209"/>
      <c r="V23" s="210"/>
    </row>
    <row r="24" spans="1:22" s="182" customFormat="1" ht="18" customHeight="1">
      <c r="A24" s="351" t="s">
        <v>105</v>
      </c>
      <c r="B24" s="504">
        <f>'NEDOVOLJNE PO PREDMETIMA OPOVO'!B24+'NEDOVOLJNE PO PREDMETIMA SEFKER'!B24+'NEDOVOLJNE PO PREDMETIMA SAKULE'!B24+'NEDOVOLJNE PO PREDMETIMA BARAND'!B24+'NEDOVOLJNE PO PREDMETIMA OPOVO'!B25+'NEDOVOLJNE PO PREDMETIMA SEFKER'!B25+'NEDOVOLJNE PO PREDMETIMA SAKULE'!B25+'NEDOVOLJNE PO PREDMETIMA BARAND'!B25+'NEDOVOLJNE PO PREDMETIMA OPOVO'!B26+'NEDOVOLJNE PO PREDMETIMA SEFKER'!B26+'NEDOVOLJNE PO PREDMETIMA SAKULE'!B26+'NEDOVOLJNE PO PREDMETIMA BARAND'!B26</f>
        <v>1</v>
      </c>
      <c r="C24" s="290">
        <f>'NEDOVOLJNE PO PREDMETIMA OPOVO'!C24+'NEDOVOLJNE PO PREDMETIMA SEFKER'!C24+'NEDOVOLJNE PO PREDMETIMA SAKULE'!C24+'NEDOVOLJNE PO PREDMETIMA BARAND'!C24+'NEDOVOLJNE PO PREDMETIMA OPOVO'!C25+'NEDOVOLJNE PO PREDMETIMA SEFKER'!C25+'NEDOVOLJNE PO PREDMETIMA SAKULE'!C25+'NEDOVOLJNE PO PREDMETIMA BARAND'!C25+'NEDOVOLJNE PO PREDMETIMA OPOVO'!C26+'NEDOVOLJNE PO PREDMETIMA SEFKER'!C26+'NEDOVOLJNE PO PREDMETIMA SAKULE'!C26+'NEDOVOLJNE PO PREDMETIMA BARAND'!C26</f>
        <v>1</v>
      </c>
      <c r="D24" s="290">
        <f>'NEDOVOLJNE PO PREDMETIMA OPOVO'!D24+'NEDOVOLJNE PO PREDMETIMA SEFKER'!D24+'NEDOVOLJNE PO PREDMETIMA SAKULE'!D24+'NEDOVOLJNE PO PREDMETIMA BARAND'!D24+'NEDOVOLJNE PO PREDMETIMA OPOVO'!D25+'NEDOVOLJNE PO PREDMETIMA SEFKER'!D25+'NEDOVOLJNE PO PREDMETIMA SAKULE'!D25+'NEDOVOLJNE PO PREDMETIMA BARAND'!D25+'NEDOVOLJNE PO PREDMETIMA OPOVO'!D26+'NEDOVOLJNE PO PREDMETIMA SEFKER'!D26+'NEDOVOLJNE PO PREDMETIMA SAKULE'!D26+'NEDOVOLJNE PO PREDMETIMA BARAND'!D26</f>
        <v>1</v>
      </c>
      <c r="E24" s="290">
        <f>'NEDOVOLJNE PO PREDMETIMA OPOVO'!E24+'NEDOVOLJNE PO PREDMETIMA SEFKER'!E24+'NEDOVOLJNE PO PREDMETIMA SAKULE'!E24+'NEDOVOLJNE PO PREDMETIMA BARAND'!E24+'NEDOVOLJNE PO PREDMETIMA OPOVO'!E25+'NEDOVOLJNE PO PREDMETIMA SEFKER'!E25+'NEDOVOLJNE PO PREDMETIMA SAKULE'!E25+'NEDOVOLJNE PO PREDMETIMA BARAND'!E25+'NEDOVOLJNE PO PREDMETIMA OPOVO'!E26+'NEDOVOLJNE PO PREDMETIMA SEFKER'!E26+'NEDOVOLJNE PO PREDMETIMA SAKULE'!E26+'NEDOVOLJNE PO PREDMETIMA BARAND'!E26</f>
        <v>3</v>
      </c>
      <c r="F24" s="290">
        <f>'NEDOVOLJNE PO PREDMETIMA OPOVO'!F24+'NEDOVOLJNE PO PREDMETIMA SEFKER'!F24+'NEDOVOLJNE PO PREDMETIMA SAKULE'!F24+'NEDOVOLJNE PO PREDMETIMA BARAND'!F24+'NEDOVOLJNE PO PREDMETIMA OPOVO'!F25+'NEDOVOLJNE PO PREDMETIMA SEFKER'!F25+'NEDOVOLJNE PO PREDMETIMA SAKULE'!F25+'NEDOVOLJNE PO PREDMETIMA BARAND'!F25+'NEDOVOLJNE PO PREDMETIMA OPOVO'!F26+'NEDOVOLJNE PO PREDMETIMA SEFKER'!F26+'NEDOVOLJNE PO PREDMETIMA SAKULE'!F26+'NEDOVOLJNE PO PREDMETIMA BARAND'!F26</f>
        <v>1</v>
      </c>
      <c r="G24" s="290">
        <f>'NEDOVOLJNE PO PREDMETIMA OPOVO'!G24+'NEDOVOLJNE PO PREDMETIMA SEFKER'!G24+'NEDOVOLJNE PO PREDMETIMA SAKULE'!G24+'NEDOVOLJNE PO PREDMETIMA BARAND'!G24+'NEDOVOLJNE PO PREDMETIMA OPOVO'!G25+'NEDOVOLJNE PO PREDMETIMA SEFKER'!G25+'NEDOVOLJNE PO PREDMETIMA SAKULE'!G25+'NEDOVOLJNE PO PREDMETIMA BARAND'!G25+'NEDOVOLJNE PO PREDMETIMA OPOVO'!G26+'NEDOVOLJNE PO PREDMETIMA SEFKER'!G26+'NEDOVOLJNE PO PREDMETIMA SAKULE'!G26+'NEDOVOLJNE PO PREDMETIMA BARAND'!G26</f>
        <v>1</v>
      </c>
      <c r="H24" s="290">
        <f>'NEDOVOLJNE PO PREDMETIMA OPOVO'!H24+'NEDOVOLJNE PO PREDMETIMA SEFKER'!H24+'NEDOVOLJNE PO PREDMETIMA SAKULE'!H24+'NEDOVOLJNE PO PREDMETIMA BARAND'!H24+'NEDOVOLJNE PO PREDMETIMA OPOVO'!H25+'NEDOVOLJNE PO PREDMETIMA SEFKER'!H25+'NEDOVOLJNE PO PREDMETIMA SAKULE'!H25+'NEDOVOLJNE PO PREDMETIMA BARAND'!H25+'NEDOVOLJNE PO PREDMETIMA OPOVO'!H26+'NEDOVOLJNE PO PREDMETIMA SEFKER'!H26+'NEDOVOLJNE PO PREDMETIMA SAKULE'!H26+'NEDOVOLJNE PO PREDMETIMA BARAND'!H26</f>
        <v>0</v>
      </c>
      <c r="I24" s="290">
        <f>'NEDOVOLJNE PO PREDMETIMA OPOVO'!I24+'NEDOVOLJNE PO PREDMETIMA SEFKER'!I24+'NEDOVOLJNE PO PREDMETIMA SAKULE'!I24+'NEDOVOLJNE PO PREDMETIMA BARAND'!I24+'NEDOVOLJNE PO PREDMETIMA OPOVO'!I25+'NEDOVOLJNE PO PREDMETIMA SEFKER'!I25+'NEDOVOLJNE PO PREDMETIMA SAKULE'!I25+'NEDOVOLJNE PO PREDMETIMA BARAND'!I25+'NEDOVOLJNE PO PREDMETIMA OPOVO'!I26+'NEDOVOLJNE PO PREDMETIMA SEFKER'!I26+'NEDOVOLJNE PO PREDMETIMA SAKULE'!I26+'NEDOVOLJNE PO PREDMETIMA BARAND'!I26</f>
        <v>2</v>
      </c>
      <c r="J24" s="290">
        <f>'NEDOVOLJNE PO PREDMETIMA OPOVO'!J24+'NEDOVOLJNE PO PREDMETIMA SEFKER'!J24+'NEDOVOLJNE PO PREDMETIMA SAKULE'!J24+'NEDOVOLJNE PO PREDMETIMA BARAND'!J24+'NEDOVOLJNE PO PREDMETIMA OPOVO'!J25+'NEDOVOLJNE PO PREDMETIMA SEFKER'!J25+'NEDOVOLJNE PO PREDMETIMA SAKULE'!J25+'NEDOVOLJNE PO PREDMETIMA BARAND'!J25+'NEDOVOLJNE PO PREDMETIMA OPOVO'!J26+'NEDOVOLJNE PO PREDMETIMA SEFKER'!J26+'NEDOVOLJNE PO PREDMETIMA SAKULE'!J26+'NEDOVOLJNE PO PREDMETIMA BARAND'!J26</f>
        <v>0</v>
      </c>
      <c r="K24" s="290">
        <f>'NEDOVOLJNE PO PREDMETIMA OPOVO'!K24+'NEDOVOLJNE PO PREDMETIMA SEFKER'!K24+'NEDOVOLJNE PO PREDMETIMA SAKULE'!K24+'NEDOVOLJNE PO PREDMETIMA BARAND'!K24+'NEDOVOLJNE PO PREDMETIMA OPOVO'!K25+'NEDOVOLJNE PO PREDMETIMA SEFKER'!K25+'NEDOVOLJNE PO PREDMETIMA SAKULE'!K25+'NEDOVOLJNE PO PREDMETIMA BARAND'!K25+'NEDOVOLJNE PO PREDMETIMA OPOVO'!K26+'NEDOVOLJNE PO PREDMETIMA SEFKER'!K26+'NEDOVOLJNE PO PREDMETIMA SAKULE'!K26+'NEDOVOLJNE PO PREDMETIMA BARAND'!K26</f>
        <v>0</v>
      </c>
      <c r="L24" s="290">
        <f>'NEDOVOLJNE PO PREDMETIMA OPOVO'!L24+'NEDOVOLJNE PO PREDMETIMA SEFKER'!L24+'NEDOVOLJNE PO PREDMETIMA SAKULE'!L24+'NEDOVOLJNE PO PREDMETIMA BARAND'!L24+'NEDOVOLJNE PO PREDMETIMA OPOVO'!L25+'NEDOVOLJNE PO PREDMETIMA SEFKER'!L25+'NEDOVOLJNE PO PREDMETIMA SAKULE'!L25+'NEDOVOLJNE PO PREDMETIMA BARAND'!L25+'NEDOVOLJNE PO PREDMETIMA OPOVO'!L26+'NEDOVOLJNE PO PREDMETIMA SEFKER'!L26+'NEDOVOLJNE PO PREDMETIMA SAKULE'!L26+'NEDOVOLJNE PO PREDMETIMA BARAND'!L26</f>
        <v>0</v>
      </c>
      <c r="M24" s="290">
        <f>'NEDOVOLJNE PO PREDMETIMA OPOVO'!M24+'NEDOVOLJNE PO PREDMETIMA SEFKER'!M24+'NEDOVOLJNE PO PREDMETIMA SAKULE'!M24+'NEDOVOLJNE PO PREDMETIMA BARAND'!M24+'NEDOVOLJNE PO PREDMETIMA OPOVO'!M25+'NEDOVOLJNE PO PREDMETIMA SEFKER'!M25+'NEDOVOLJNE PO PREDMETIMA SAKULE'!M25+'NEDOVOLJNE PO PREDMETIMA BARAND'!M25+'NEDOVOLJNE PO PREDMETIMA OPOVO'!M26+'NEDOVOLJNE PO PREDMETIMA SEFKER'!M26+'NEDOVOLJNE PO PREDMETIMA SAKULE'!M26+'NEDOVOLJNE PO PREDMETIMA BARAND'!M26</f>
        <v>0</v>
      </c>
      <c r="N24" s="290">
        <f>'NEDOVOLJNE PO PREDMETIMA OPOVO'!N24+'NEDOVOLJNE PO PREDMETIMA SEFKER'!N24+'NEDOVOLJNE PO PREDMETIMA SAKULE'!N24+'NEDOVOLJNE PO PREDMETIMA BARAND'!N24+'NEDOVOLJNE PO PREDMETIMA OPOVO'!N25+'NEDOVOLJNE PO PREDMETIMA SEFKER'!N25+'NEDOVOLJNE PO PREDMETIMA SAKULE'!N25+'NEDOVOLJNE PO PREDMETIMA BARAND'!N25+'NEDOVOLJNE PO PREDMETIMA OPOVO'!N26+'NEDOVOLJNE PO PREDMETIMA SEFKER'!N26+'NEDOVOLJNE PO PREDMETIMA SAKULE'!N26+'NEDOVOLJNE PO PREDMETIMA BARAND'!N26</f>
        <v>0</v>
      </c>
      <c r="O24" s="290">
        <f>'NEDOVOLJNE PO PREDMETIMA OPOVO'!O24+'NEDOVOLJNE PO PREDMETIMA SEFKER'!O24+'NEDOVOLJNE PO PREDMETIMA SAKULE'!O24+'NEDOVOLJNE PO PREDMETIMA BARAND'!O24+'NEDOVOLJNE PO PREDMETIMA OPOVO'!O25+'NEDOVOLJNE PO PREDMETIMA SEFKER'!O25+'NEDOVOLJNE PO PREDMETIMA SAKULE'!O25+'NEDOVOLJNE PO PREDMETIMA BARAND'!O25+'NEDOVOLJNE PO PREDMETIMA OPOVO'!O26+'NEDOVOLJNE PO PREDMETIMA SEFKER'!O26+'NEDOVOLJNE PO PREDMETIMA SAKULE'!O26+'NEDOVOLJNE PO PREDMETIMA BARAND'!O26</f>
        <v>0</v>
      </c>
      <c r="P24" s="290">
        <f>'NEDOVOLJNE PO PREDMETIMA OPOVO'!P24+'NEDOVOLJNE PO PREDMETIMA SEFKER'!P24+'NEDOVOLJNE PO PREDMETIMA SAKULE'!P24+'NEDOVOLJNE PO PREDMETIMA BARAND'!P24+'NEDOVOLJNE PO PREDMETIMA OPOVO'!P25+'NEDOVOLJNE PO PREDMETIMA SEFKER'!P25+'NEDOVOLJNE PO PREDMETIMA SAKULE'!P25+'NEDOVOLJNE PO PREDMETIMA BARAND'!P25+'NEDOVOLJNE PO PREDMETIMA OPOVO'!P26+'NEDOVOLJNE PO PREDMETIMA SEFKER'!P26+'NEDOVOLJNE PO PREDMETIMA SAKULE'!P26+'NEDOVOLJNE PO PREDMETIMA BARAND'!P26</f>
        <v>0</v>
      </c>
      <c r="Q24" s="514">
        <f>'NEDOVOLJNE PO PREDMETIMA OPOVO'!Q24+'NEDOVOLJNE PO PREDMETIMA SEFKER'!Q24+'NEDOVOLJNE PO PREDMETIMA SAKULE'!Q24+'NEDOVOLJNE PO PREDMETIMA BARAND'!Q24+'NEDOVOLJNE PO PREDMETIMA OPOVO'!Q25+'NEDOVOLJNE PO PREDMETIMA SEFKER'!Q25+'NEDOVOLJNE PO PREDMETIMA SAKULE'!Q25+'NEDOVOLJNE PO PREDMETIMA BARAND'!Q25+'NEDOVOLJNE PO PREDMETIMA OPOVO'!Q26+'NEDOVOLJNE PO PREDMETIMA SEFKER'!Q26+'NEDOVOLJNE PO PREDMETIMA SAKULE'!Q26+'NEDOVOLJNE PO PREDMETIMA BARAND'!Q26</f>
        <v>0</v>
      </c>
      <c r="R24" s="519">
        <f t="shared" si="0"/>
        <v>10</v>
      </c>
      <c r="S24" s="209"/>
      <c r="T24" s="209"/>
      <c r="U24" s="209"/>
      <c r="V24" s="210"/>
    </row>
    <row r="25" spans="1:22" s="182" customFormat="1" ht="18" customHeight="1" hidden="1">
      <c r="A25" s="351" t="s">
        <v>30</v>
      </c>
      <c r="B25" s="504"/>
      <c r="C25" s="290"/>
      <c r="D25" s="290"/>
      <c r="E25" s="290"/>
      <c r="F25" s="290"/>
      <c r="G25" s="290"/>
      <c r="H25" s="228"/>
      <c r="I25" s="290"/>
      <c r="J25" s="228"/>
      <c r="K25" s="290"/>
      <c r="L25" s="228"/>
      <c r="M25" s="290"/>
      <c r="N25" s="228"/>
      <c r="O25" s="290"/>
      <c r="P25" s="228"/>
      <c r="Q25" s="514"/>
      <c r="R25" s="519">
        <f t="shared" si="0"/>
        <v>0</v>
      </c>
      <c r="S25" s="209"/>
      <c r="T25" s="209"/>
      <c r="U25" s="209"/>
      <c r="V25" s="210"/>
    </row>
    <row r="26" spans="1:22" s="182" customFormat="1" ht="18" customHeight="1" hidden="1">
      <c r="A26" s="351" t="s">
        <v>31</v>
      </c>
      <c r="B26" s="504"/>
      <c r="C26" s="290"/>
      <c r="D26" s="290"/>
      <c r="E26" s="290"/>
      <c r="F26" s="290"/>
      <c r="G26" s="290"/>
      <c r="H26" s="228"/>
      <c r="I26" s="290"/>
      <c r="J26" s="228"/>
      <c r="K26" s="290"/>
      <c r="L26" s="228"/>
      <c r="M26" s="290"/>
      <c r="N26" s="228"/>
      <c r="O26" s="290"/>
      <c r="P26" s="228"/>
      <c r="Q26" s="514"/>
      <c r="R26" s="519">
        <f t="shared" si="0"/>
        <v>0</v>
      </c>
      <c r="S26" s="209"/>
      <c r="T26" s="209"/>
      <c r="U26" s="209"/>
      <c r="V26" s="210"/>
    </row>
    <row r="27" spans="1:22" s="182" customFormat="1" ht="18" customHeight="1">
      <c r="A27" s="351" t="s">
        <v>106</v>
      </c>
      <c r="B27" s="504">
        <f>'NEDOVOLJNE PO PREDMETIMA OPOVO'!B27+'NEDOVOLJNE PO PREDMETIMA SEFKER'!B27+'NEDOVOLJNE PO PREDMETIMA SAKULE'!B27+'NEDOVOLJNE PO PREDMETIMA BARAND'!B27+'NEDOVOLJNE PO PREDMETIMA OPOVO'!B28+'NEDOVOLJNE PO PREDMETIMA SEFKER'!B28+'NEDOVOLJNE PO PREDMETIMA SAKULE'!B28+'NEDOVOLJNE PO PREDMETIMA BARAND'!B28+'NEDOVOLJNE PO PREDMETIMA OPOVO'!B29+'NEDOVOLJNE PO PREDMETIMA SEFKER'!B29+'NEDOVOLJNE PO PREDMETIMA SAKULE'!B29+'NEDOVOLJNE PO PREDMETIMA BARAND'!B29</f>
        <v>1</v>
      </c>
      <c r="C27" s="290">
        <f>'NEDOVOLJNE PO PREDMETIMA OPOVO'!C27+'NEDOVOLJNE PO PREDMETIMA SEFKER'!C27+'NEDOVOLJNE PO PREDMETIMA SAKULE'!C27+'NEDOVOLJNE PO PREDMETIMA BARAND'!C27+'NEDOVOLJNE PO PREDMETIMA OPOVO'!C28+'NEDOVOLJNE PO PREDMETIMA SEFKER'!C28+'NEDOVOLJNE PO PREDMETIMA SAKULE'!C28+'NEDOVOLJNE PO PREDMETIMA BARAND'!C28+'NEDOVOLJNE PO PREDMETIMA OPOVO'!C29+'NEDOVOLJNE PO PREDMETIMA SEFKER'!C29+'NEDOVOLJNE PO PREDMETIMA SAKULE'!C29+'NEDOVOLJNE PO PREDMETIMA BARAND'!C29</f>
        <v>0</v>
      </c>
      <c r="D27" s="290">
        <f>'NEDOVOLJNE PO PREDMETIMA OPOVO'!D27+'NEDOVOLJNE PO PREDMETIMA SEFKER'!D27+'NEDOVOLJNE PO PREDMETIMA SAKULE'!D27+'NEDOVOLJNE PO PREDMETIMA BARAND'!D27+'NEDOVOLJNE PO PREDMETIMA OPOVO'!D28+'NEDOVOLJNE PO PREDMETIMA SEFKER'!D28+'NEDOVOLJNE PO PREDMETIMA SAKULE'!D28+'NEDOVOLJNE PO PREDMETIMA BARAND'!D28+'NEDOVOLJNE PO PREDMETIMA OPOVO'!D29+'NEDOVOLJNE PO PREDMETIMA SEFKER'!D29+'NEDOVOLJNE PO PREDMETIMA SAKULE'!D29+'NEDOVOLJNE PO PREDMETIMA BARAND'!D29</f>
        <v>1</v>
      </c>
      <c r="E27" s="290">
        <f>'NEDOVOLJNE PO PREDMETIMA OPOVO'!E27+'NEDOVOLJNE PO PREDMETIMA SEFKER'!E27+'NEDOVOLJNE PO PREDMETIMA SAKULE'!E27+'NEDOVOLJNE PO PREDMETIMA BARAND'!E27+'NEDOVOLJNE PO PREDMETIMA OPOVO'!E28+'NEDOVOLJNE PO PREDMETIMA SEFKER'!E28+'NEDOVOLJNE PO PREDMETIMA SAKULE'!E28+'NEDOVOLJNE PO PREDMETIMA BARAND'!E28+'NEDOVOLJNE PO PREDMETIMA OPOVO'!E29+'NEDOVOLJNE PO PREDMETIMA SEFKER'!E29+'NEDOVOLJNE PO PREDMETIMA SAKULE'!E29+'NEDOVOLJNE PO PREDMETIMA BARAND'!E29</f>
        <v>2</v>
      </c>
      <c r="F27" s="290">
        <f>'NEDOVOLJNE PO PREDMETIMA OPOVO'!F27+'NEDOVOLJNE PO PREDMETIMA SEFKER'!F27+'NEDOVOLJNE PO PREDMETIMA SAKULE'!F27+'NEDOVOLJNE PO PREDMETIMA BARAND'!F27+'NEDOVOLJNE PO PREDMETIMA OPOVO'!F28+'NEDOVOLJNE PO PREDMETIMA SEFKER'!F28+'NEDOVOLJNE PO PREDMETIMA SAKULE'!F28+'NEDOVOLJNE PO PREDMETIMA BARAND'!F28+'NEDOVOLJNE PO PREDMETIMA OPOVO'!F29+'NEDOVOLJNE PO PREDMETIMA SEFKER'!F29+'NEDOVOLJNE PO PREDMETIMA SAKULE'!F29+'NEDOVOLJNE PO PREDMETIMA BARAND'!F29</f>
        <v>1</v>
      </c>
      <c r="G27" s="290">
        <f>'NEDOVOLJNE PO PREDMETIMA OPOVO'!G27+'NEDOVOLJNE PO PREDMETIMA SEFKER'!G27+'NEDOVOLJNE PO PREDMETIMA SAKULE'!G27+'NEDOVOLJNE PO PREDMETIMA BARAND'!G27+'NEDOVOLJNE PO PREDMETIMA OPOVO'!G28+'NEDOVOLJNE PO PREDMETIMA SEFKER'!G28+'NEDOVOLJNE PO PREDMETIMA SAKULE'!G28+'NEDOVOLJNE PO PREDMETIMA BARAND'!G28+'NEDOVOLJNE PO PREDMETIMA OPOVO'!G29+'NEDOVOLJNE PO PREDMETIMA SEFKER'!G29+'NEDOVOLJNE PO PREDMETIMA SAKULE'!G29+'NEDOVOLJNE PO PREDMETIMA BARAND'!G29</f>
        <v>1</v>
      </c>
      <c r="H27" s="290">
        <f>'NEDOVOLJNE PO PREDMETIMA OPOVO'!H27+'NEDOVOLJNE PO PREDMETIMA SEFKER'!H27+'NEDOVOLJNE PO PREDMETIMA SAKULE'!H27+'NEDOVOLJNE PO PREDMETIMA BARAND'!H27+'NEDOVOLJNE PO PREDMETIMA OPOVO'!H28+'NEDOVOLJNE PO PREDMETIMA SEFKER'!H28+'NEDOVOLJNE PO PREDMETIMA SAKULE'!H28+'NEDOVOLJNE PO PREDMETIMA BARAND'!H28+'NEDOVOLJNE PO PREDMETIMA OPOVO'!H29+'NEDOVOLJNE PO PREDMETIMA SEFKER'!H29+'NEDOVOLJNE PO PREDMETIMA SAKULE'!H29+'NEDOVOLJNE PO PREDMETIMA BARAND'!H29</f>
        <v>0</v>
      </c>
      <c r="I27" s="290">
        <f>'NEDOVOLJNE PO PREDMETIMA OPOVO'!I27+'NEDOVOLJNE PO PREDMETIMA SEFKER'!I27+'NEDOVOLJNE PO PREDMETIMA SAKULE'!I27+'NEDOVOLJNE PO PREDMETIMA BARAND'!I27+'NEDOVOLJNE PO PREDMETIMA OPOVO'!I28+'NEDOVOLJNE PO PREDMETIMA SEFKER'!I28+'NEDOVOLJNE PO PREDMETIMA SAKULE'!I28+'NEDOVOLJNE PO PREDMETIMA BARAND'!I28+'NEDOVOLJNE PO PREDMETIMA OPOVO'!I29+'NEDOVOLJNE PO PREDMETIMA SEFKER'!I29+'NEDOVOLJNE PO PREDMETIMA SAKULE'!I29+'NEDOVOLJNE PO PREDMETIMA BARAND'!I29</f>
        <v>0</v>
      </c>
      <c r="J27" s="290">
        <f>'NEDOVOLJNE PO PREDMETIMA OPOVO'!J27+'NEDOVOLJNE PO PREDMETIMA SEFKER'!J27+'NEDOVOLJNE PO PREDMETIMA SAKULE'!J27+'NEDOVOLJNE PO PREDMETIMA BARAND'!J27+'NEDOVOLJNE PO PREDMETIMA OPOVO'!J28+'NEDOVOLJNE PO PREDMETIMA SEFKER'!J28+'NEDOVOLJNE PO PREDMETIMA SAKULE'!J28+'NEDOVOLJNE PO PREDMETIMA BARAND'!J28+'NEDOVOLJNE PO PREDMETIMA OPOVO'!J29+'NEDOVOLJNE PO PREDMETIMA SEFKER'!J29+'NEDOVOLJNE PO PREDMETIMA SAKULE'!J29+'NEDOVOLJNE PO PREDMETIMA BARAND'!J29</f>
        <v>1</v>
      </c>
      <c r="K27" s="290">
        <f>'NEDOVOLJNE PO PREDMETIMA OPOVO'!K27+'NEDOVOLJNE PO PREDMETIMA SEFKER'!K27+'NEDOVOLJNE PO PREDMETIMA SAKULE'!K27+'NEDOVOLJNE PO PREDMETIMA BARAND'!K27+'NEDOVOLJNE PO PREDMETIMA OPOVO'!K28+'NEDOVOLJNE PO PREDMETIMA SEFKER'!K28+'NEDOVOLJNE PO PREDMETIMA SAKULE'!K28+'NEDOVOLJNE PO PREDMETIMA BARAND'!K28+'NEDOVOLJNE PO PREDMETIMA OPOVO'!K29+'NEDOVOLJNE PO PREDMETIMA SEFKER'!K29+'NEDOVOLJNE PO PREDMETIMA SAKULE'!K29+'NEDOVOLJNE PO PREDMETIMA BARAND'!K29</f>
        <v>0</v>
      </c>
      <c r="L27" s="290">
        <f>'NEDOVOLJNE PO PREDMETIMA OPOVO'!L27+'NEDOVOLJNE PO PREDMETIMA SEFKER'!L27+'NEDOVOLJNE PO PREDMETIMA SAKULE'!L27+'NEDOVOLJNE PO PREDMETIMA BARAND'!L27+'NEDOVOLJNE PO PREDMETIMA OPOVO'!L28+'NEDOVOLJNE PO PREDMETIMA SEFKER'!L28+'NEDOVOLJNE PO PREDMETIMA SAKULE'!L28+'NEDOVOLJNE PO PREDMETIMA BARAND'!L28+'NEDOVOLJNE PO PREDMETIMA OPOVO'!L29+'NEDOVOLJNE PO PREDMETIMA SEFKER'!L29+'NEDOVOLJNE PO PREDMETIMA SAKULE'!L29+'NEDOVOLJNE PO PREDMETIMA BARAND'!L29</f>
        <v>0</v>
      </c>
      <c r="M27" s="290">
        <f>'NEDOVOLJNE PO PREDMETIMA OPOVO'!M27+'NEDOVOLJNE PO PREDMETIMA SEFKER'!M27+'NEDOVOLJNE PO PREDMETIMA SAKULE'!M27+'NEDOVOLJNE PO PREDMETIMA BARAND'!M27+'NEDOVOLJNE PO PREDMETIMA OPOVO'!M28+'NEDOVOLJNE PO PREDMETIMA SEFKER'!M28+'NEDOVOLJNE PO PREDMETIMA SAKULE'!M28+'NEDOVOLJNE PO PREDMETIMA BARAND'!M28+'NEDOVOLJNE PO PREDMETIMA OPOVO'!M29+'NEDOVOLJNE PO PREDMETIMA SEFKER'!M29+'NEDOVOLJNE PO PREDMETIMA SAKULE'!M29+'NEDOVOLJNE PO PREDMETIMA BARAND'!M29</f>
        <v>0</v>
      </c>
      <c r="N27" s="290">
        <f>'NEDOVOLJNE PO PREDMETIMA OPOVO'!N27+'NEDOVOLJNE PO PREDMETIMA SEFKER'!N27+'NEDOVOLJNE PO PREDMETIMA SAKULE'!N27+'NEDOVOLJNE PO PREDMETIMA BARAND'!N27+'NEDOVOLJNE PO PREDMETIMA OPOVO'!N28+'NEDOVOLJNE PO PREDMETIMA SEFKER'!N28+'NEDOVOLJNE PO PREDMETIMA SAKULE'!N28+'NEDOVOLJNE PO PREDMETIMA BARAND'!N28+'NEDOVOLJNE PO PREDMETIMA OPOVO'!N29+'NEDOVOLJNE PO PREDMETIMA SEFKER'!N29+'NEDOVOLJNE PO PREDMETIMA SAKULE'!N29+'NEDOVOLJNE PO PREDMETIMA BARAND'!N29</f>
        <v>0</v>
      </c>
      <c r="O27" s="290">
        <f>'NEDOVOLJNE PO PREDMETIMA OPOVO'!O27+'NEDOVOLJNE PO PREDMETIMA SEFKER'!O27+'NEDOVOLJNE PO PREDMETIMA SAKULE'!O27+'NEDOVOLJNE PO PREDMETIMA BARAND'!O27+'NEDOVOLJNE PO PREDMETIMA OPOVO'!O28+'NEDOVOLJNE PO PREDMETIMA SEFKER'!O28+'NEDOVOLJNE PO PREDMETIMA SAKULE'!O28+'NEDOVOLJNE PO PREDMETIMA BARAND'!O28+'NEDOVOLJNE PO PREDMETIMA OPOVO'!O29+'NEDOVOLJNE PO PREDMETIMA SEFKER'!O29+'NEDOVOLJNE PO PREDMETIMA SAKULE'!O29+'NEDOVOLJNE PO PREDMETIMA BARAND'!O29</f>
        <v>0</v>
      </c>
      <c r="P27" s="290">
        <f>'NEDOVOLJNE PO PREDMETIMA OPOVO'!P27+'NEDOVOLJNE PO PREDMETIMA SEFKER'!P27+'NEDOVOLJNE PO PREDMETIMA SAKULE'!P27+'NEDOVOLJNE PO PREDMETIMA BARAND'!P27+'NEDOVOLJNE PO PREDMETIMA OPOVO'!P28+'NEDOVOLJNE PO PREDMETIMA SEFKER'!P28+'NEDOVOLJNE PO PREDMETIMA SAKULE'!P28+'NEDOVOLJNE PO PREDMETIMA BARAND'!P28+'NEDOVOLJNE PO PREDMETIMA OPOVO'!P29+'NEDOVOLJNE PO PREDMETIMA SEFKER'!P29+'NEDOVOLJNE PO PREDMETIMA SAKULE'!P29+'NEDOVOLJNE PO PREDMETIMA BARAND'!P29</f>
        <v>0</v>
      </c>
      <c r="Q27" s="514">
        <f>'NEDOVOLJNE PO PREDMETIMA OPOVO'!Q27+'NEDOVOLJNE PO PREDMETIMA SEFKER'!Q27+'NEDOVOLJNE PO PREDMETIMA SAKULE'!Q27+'NEDOVOLJNE PO PREDMETIMA BARAND'!Q27+'NEDOVOLJNE PO PREDMETIMA OPOVO'!Q28+'NEDOVOLJNE PO PREDMETIMA SEFKER'!Q28+'NEDOVOLJNE PO PREDMETIMA SAKULE'!Q28+'NEDOVOLJNE PO PREDMETIMA BARAND'!Q28+'NEDOVOLJNE PO PREDMETIMA OPOVO'!Q29+'NEDOVOLJNE PO PREDMETIMA SEFKER'!Q29+'NEDOVOLJNE PO PREDMETIMA SAKULE'!Q29+'NEDOVOLJNE PO PREDMETIMA BARAND'!Q29</f>
        <v>0</v>
      </c>
      <c r="R27" s="519">
        <f t="shared" si="0"/>
        <v>7</v>
      </c>
      <c r="S27" s="209"/>
      <c r="T27" s="209"/>
      <c r="U27" s="209"/>
      <c r="V27" s="210"/>
    </row>
    <row r="28" spans="1:22" s="182" customFormat="1" ht="18" customHeight="1" hidden="1">
      <c r="A28" s="351" t="s">
        <v>33</v>
      </c>
      <c r="B28" s="504"/>
      <c r="C28" s="290"/>
      <c r="D28" s="290"/>
      <c r="E28" s="290"/>
      <c r="F28" s="290"/>
      <c r="G28" s="290"/>
      <c r="H28" s="228"/>
      <c r="I28" s="290"/>
      <c r="J28" s="228"/>
      <c r="K28" s="290"/>
      <c r="L28" s="228"/>
      <c r="M28" s="290"/>
      <c r="N28" s="228"/>
      <c r="O28" s="290"/>
      <c r="P28" s="228"/>
      <c r="Q28" s="514"/>
      <c r="R28" s="519">
        <f t="shared" si="0"/>
        <v>0</v>
      </c>
      <c r="S28" s="209"/>
      <c r="T28" s="209"/>
      <c r="U28" s="209"/>
      <c r="V28" s="210"/>
    </row>
    <row r="29" spans="1:22" s="182" customFormat="1" ht="18" customHeight="1" hidden="1">
      <c r="A29" s="351" t="s">
        <v>78</v>
      </c>
      <c r="B29" s="504"/>
      <c r="C29" s="290"/>
      <c r="D29" s="290"/>
      <c r="E29" s="290"/>
      <c r="F29" s="290"/>
      <c r="G29" s="290"/>
      <c r="H29" s="228"/>
      <c r="I29" s="290"/>
      <c r="J29" s="228"/>
      <c r="K29" s="290"/>
      <c r="L29" s="228"/>
      <c r="M29" s="290"/>
      <c r="N29" s="228"/>
      <c r="O29" s="290"/>
      <c r="P29" s="228"/>
      <c r="Q29" s="514"/>
      <c r="R29" s="519">
        <f t="shared" si="0"/>
        <v>0</v>
      </c>
      <c r="S29" s="209"/>
      <c r="T29" s="209"/>
      <c r="U29" s="209"/>
      <c r="V29" s="210"/>
    </row>
    <row r="30" spans="1:22" s="182" customFormat="1" ht="18" customHeight="1" thickBot="1">
      <c r="A30" s="351" t="s">
        <v>107</v>
      </c>
      <c r="B30" s="504">
        <f>'NEDOVOLJNE PO PREDMETIMA OPOVO'!B30+'NEDOVOLJNE PO PREDMETIMA SEFKER'!B30+'NEDOVOLJNE PO PREDMETIMA SAKULE'!B30+'NEDOVOLJNE PO PREDMETIMA BARAND'!B30+'NEDOVOLJNE PO PREDMETIMA OPOVO'!B31+'NEDOVOLJNE PO PREDMETIMA SEFKER'!B31+'NEDOVOLJNE PO PREDMETIMA SAKULE'!B31+'NEDOVOLJNE PO PREDMETIMA BARAND'!B31+'NEDOVOLJNE PO PREDMETIMA OPOVO'!B32+'NEDOVOLJNE PO PREDMETIMA SEFKER'!B32+'NEDOVOLJNE PO PREDMETIMA SAKULE'!B32+'NEDOVOLJNE PO PREDMETIMA BARAND'!B32</f>
        <v>0</v>
      </c>
      <c r="C30" s="290">
        <f>'NEDOVOLJNE PO PREDMETIMA OPOVO'!C30+'NEDOVOLJNE PO PREDMETIMA SEFKER'!C30+'NEDOVOLJNE PO PREDMETIMA SAKULE'!C30+'NEDOVOLJNE PO PREDMETIMA BARAND'!C30+'NEDOVOLJNE PO PREDMETIMA OPOVO'!C31+'NEDOVOLJNE PO PREDMETIMA SEFKER'!C31+'NEDOVOLJNE PO PREDMETIMA SAKULE'!C31+'NEDOVOLJNE PO PREDMETIMA BARAND'!C31+'NEDOVOLJNE PO PREDMETIMA OPOVO'!C32+'NEDOVOLJNE PO PREDMETIMA SEFKER'!C32+'NEDOVOLJNE PO PREDMETIMA SAKULE'!C32+'NEDOVOLJNE PO PREDMETIMA BARAND'!C32</f>
        <v>0</v>
      </c>
      <c r="D30" s="290">
        <f>'NEDOVOLJNE PO PREDMETIMA OPOVO'!D30+'NEDOVOLJNE PO PREDMETIMA SEFKER'!D30+'NEDOVOLJNE PO PREDMETIMA SAKULE'!D30+'NEDOVOLJNE PO PREDMETIMA BARAND'!D30+'NEDOVOLJNE PO PREDMETIMA OPOVO'!D31+'NEDOVOLJNE PO PREDMETIMA SEFKER'!D31+'NEDOVOLJNE PO PREDMETIMA SAKULE'!D31+'NEDOVOLJNE PO PREDMETIMA BARAND'!D31+'NEDOVOLJNE PO PREDMETIMA OPOVO'!D32+'NEDOVOLJNE PO PREDMETIMA SEFKER'!D32+'NEDOVOLJNE PO PREDMETIMA SAKULE'!D32+'NEDOVOLJNE PO PREDMETIMA BARAND'!D32</f>
        <v>0</v>
      </c>
      <c r="E30" s="290">
        <f>'NEDOVOLJNE PO PREDMETIMA OPOVO'!E30+'NEDOVOLJNE PO PREDMETIMA SEFKER'!E30+'NEDOVOLJNE PO PREDMETIMA SAKULE'!E30+'NEDOVOLJNE PO PREDMETIMA BARAND'!E30+'NEDOVOLJNE PO PREDMETIMA OPOVO'!E31+'NEDOVOLJNE PO PREDMETIMA SEFKER'!E31+'NEDOVOLJNE PO PREDMETIMA SAKULE'!E31+'NEDOVOLJNE PO PREDMETIMA BARAND'!E31+'NEDOVOLJNE PO PREDMETIMA OPOVO'!E32+'NEDOVOLJNE PO PREDMETIMA SEFKER'!E32+'NEDOVOLJNE PO PREDMETIMA SAKULE'!E32+'NEDOVOLJNE PO PREDMETIMA BARAND'!E32</f>
        <v>0</v>
      </c>
      <c r="F30" s="290">
        <f>'NEDOVOLJNE PO PREDMETIMA OPOVO'!F30+'NEDOVOLJNE PO PREDMETIMA SEFKER'!F30+'NEDOVOLJNE PO PREDMETIMA SAKULE'!F30+'NEDOVOLJNE PO PREDMETIMA BARAND'!F30+'NEDOVOLJNE PO PREDMETIMA OPOVO'!F31+'NEDOVOLJNE PO PREDMETIMA SEFKER'!F31+'NEDOVOLJNE PO PREDMETIMA SAKULE'!F31+'NEDOVOLJNE PO PREDMETIMA BARAND'!F31+'NEDOVOLJNE PO PREDMETIMA OPOVO'!F32+'NEDOVOLJNE PO PREDMETIMA SEFKER'!F32+'NEDOVOLJNE PO PREDMETIMA SAKULE'!F32+'NEDOVOLJNE PO PREDMETIMA BARAND'!F32</f>
        <v>0</v>
      </c>
      <c r="G30" s="290">
        <f>'NEDOVOLJNE PO PREDMETIMA OPOVO'!G30+'NEDOVOLJNE PO PREDMETIMA SEFKER'!G30+'NEDOVOLJNE PO PREDMETIMA SAKULE'!G30+'NEDOVOLJNE PO PREDMETIMA BARAND'!G30+'NEDOVOLJNE PO PREDMETIMA OPOVO'!G31+'NEDOVOLJNE PO PREDMETIMA SEFKER'!G31+'NEDOVOLJNE PO PREDMETIMA SAKULE'!G31+'NEDOVOLJNE PO PREDMETIMA BARAND'!G31+'NEDOVOLJNE PO PREDMETIMA OPOVO'!G32+'NEDOVOLJNE PO PREDMETIMA SEFKER'!G32+'NEDOVOLJNE PO PREDMETIMA SAKULE'!G32+'NEDOVOLJNE PO PREDMETIMA BARAND'!G32</f>
        <v>0</v>
      </c>
      <c r="H30" s="290">
        <f>'NEDOVOLJNE PO PREDMETIMA OPOVO'!H30+'NEDOVOLJNE PO PREDMETIMA SEFKER'!H30+'NEDOVOLJNE PO PREDMETIMA SAKULE'!H30+'NEDOVOLJNE PO PREDMETIMA BARAND'!H30+'NEDOVOLJNE PO PREDMETIMA OPOVO'!H31+'NEDOVOLJNE PO PREDMETIMA SEFKER'!H31+'NEDOVOLJNE PO PREDMETIMA SAKULE'!H31+'NEDOVOLJNE PO PREDMETIMA BARAND'!H31+'NEDOVOLJNE PO PREDMETIMA OPOVO'!H32+'NEDOVOLJNE PO PREDMETIMA SEFKER'!H32+'NEDOVOLJNE PO PREDMETIMA SAKULE'!H32+'NEDOVOLJNE PO PREDMETIMA BARAND'!H32</f>
        <v>0</v>
      </c>
      <c r="I30" s="290">
        <f>'NEDOVOLJNE PO PREDMETIMA OPOVO'!I30+'NEDOVOLJNE PO PREDMETIMA SEFKER'!I30+'NEDOVOLJNE PO PREDMETIMA SAKULE'!I30+'NEDOVOLJNE PO PREDMETIMA BARAND'!I30+'NEDOVOLJNE PO PREDMETIMA OPOVO'!I31+'NEDOVOLJNE PO PREDMETIMA SEFKER'!I31+'NEDOVOLJNE PO PREDMETIMA SAKULE'!I31+'NEDOVOLJNE PO PREDMETIMA BARAND'!I31+'NEDOVOLJNE PO PREDMETIMA OPOVO'!I32+'NEDOVOLJNE PO PREDMETIMA SEFKER'!I32+'NEDOVOLJNE PO PREDMETIMA SAKULE'!I32+'NEDOVOLJNE PO PREDMETIMA BARAND'!I32</f>
        <v>0</v>
      </c>
      <c r="J30" s="290">
        <f>'NEDOVOLJNE PO PREDMETIMA OPOVO'!J30+'NEDOVOLJNE PO PREDMETIMA SEFKER'!J30+'NEDOVOLJNE PO PREDMETIMA SAKULE'!J30+'NEDOVOLJNE PO PREDMETIMA BARAND'!J30+'NEDOVOLJNE PO PREDMETIMA OPOVO'!J31+'NEDOVOLJNE PO PREDMETIMA SEFKER'!J31+'NEDOVOLJNE PO PREDMETIMA SAKULE'!J31+'NEDOVOLJNE PO PREDMETIMA BARAND'!J31+'NEDOVOLJNE PO PREDMETIMA OPOVO'!J32+'NEDOVOLJNE PO PREDMETIMA SEFKER'!J32+'NEDOVOLJNE PO PREDMETIMA SAKULE'!J32+'NEDOVOLJNE PO PREDMETIMA BARAND'!J32</f>
        <v>0</v>
      </c>
      <c r="K30" s="290">
        <f>'NEDOVOLJNE PO PREDMETIMA OPOVO'!K30+'NEDOVOLJNE PO PREDMETIMA SEFKER'!K30+'NEDOVOLJNE PO PREDMETIMA SAKULE'!K30+'NEDOVOLJNE PO PREDMETIMA BARAND'!K30+'NEDOVOLJNE PO PREDMETIMA OPOVO'!K31+'NEDOVOLJNE PO PREDMETIMA SEFKER'!K31+'NEDOVOLJNE PO PREDMETIMA SAKULE'!K31+'NEDOVOLJNE PO PREDMETIMA BARAND'!K31+'NEDOVOLJNE PO PREDMETIMA OPOVO'!K32+'NEDOVOLJNE PO PREDMETIMA SEFKER'!K32+'NEDOVOLJNE PO PREDMETIMA SAKULE'!K32+'NEDOVOLJNE PO PREDMETIMA BARAND'!K32</f>
        <v>0</v>
      </c>
      <c r="L30" s="290">
        <f>'NEDOVOLJNE PO PREDMETIMA OPOVO'!L30+'NEDOVOLJNE PO PREDMETIMA SEFKER'!L30+'NEDOVOLJNE PO PREDMETIMA SAKULE'!L30+'NEDOVOLJNE PO PREDMETIMA BARAND'!L30+'NEDOVOLJNE PO PREDMETIMA OPOVO'!L31+'NEDOVOLJNE PO PREDMETIMA SEFKER'!L31+'NEDOVOLJNE PO PREDMETIMA SAKULE'!L31+'NEDOVOLJNE PO PREDMETIMA BARAND'!L31+'NEDOVOLJNE PO PREDMETIMA OPOVO'!L32+'NEDOVOLJNE PO PREDMETIMA SEFKER'!L32+'NEDOVOLJNE PO PREDMETIMA SAKULE'!L32+'NEDOVOLJNE PO PREDMETIMA BARAND'!L32</f>
        <v>0</v>
      </c>
      <c r="M30" s="290">
        <f>'NEDOVOLJNE PO PREDMETIMA OPOVO'!M30+'NEDOVOLJNE PO PREDMETIMA SEFKER'!M30+'NEDOVOLJNE PO PREDMETIMA SAKULE'!M30+'NEDOVOLJNE PO PREDMETIMA BARAND'!M30+'NEDOVOLJNE PO PREDMETIMA OPOVO'!M31+'NEDOVOLJNE PO PREDMETIMA SEFKER'!M31+'NEDOVOLJNE PO PREDMETIMA SAKULE'!M31+'NEDOVOLJNE PO PREDMETIMA BARAND'!M31+'NEDOVOLJNE PO PREDMETIMA OPOVO'!M32+'NEDOVOLJNE PO PREDMETIMA SEFKER'!M32+'NEDOVOLJNE PO PREDMETIMA SAKULE'!M32+'NEDOVOLJNE PO PREDMETIMA BARAND'!M32</f>
        <v>0</v>
      </c>
      <c r="N30" s="290">
        <f>'NEDOVOLJNE PO PREDMETIMA OPOVO'!N30+'NEDOVOLJNE PO PREDMETIMA SEFKER'!N30+'NEDOVOLJNE PO PREDMETIMA SAKULE'!N30+'NEDOVOLJNE PO PREDMETIMA BARAND'!N30+'NEDOVOLJNE PO PREDMETIMA OPOVO'!N31+'NEDOVOLJNE PO PREDMETIMA SEFKER'!N31+'NEDOVOLJNE PO PREDMETIMA SAKULE'!N31+'NEDOVOLJNE PO PREDMETIMA BARAND'!N31+'NEDOVOLJNE PO PREDMETIMA OPOVO'!N32+'NEDOVOLJNE PO PREDMETIMA SEFKER'!N32+'NEDOVOLJNE PO PREDMETIMA SAKULE'!N32+'NEDOVOLJNE PO PREDMETIMA BARAND'!N32</f>
        <v>0</v>
      </c>
      <c r="O30" s="290">
        <f>'NEDOVOLJNE PO PREDMETIMA OPOVO'!O30+'NEDOVOLJNE PO PREDMETIMA SEFKER'!O30+'NEDOVOLJNE PO PREDMETIMA SAKULE'!O30+'NEDOVOLJNE PO PREDMETIMA BARAND'!O30+'NEDOVOLJNE PO PREDMETIMA OPOVO'!O31+'NEDOVOLJNE PO PREDMETIMA SEFKER'!O31+'NEDOVOLJNE PO PREDMETIMA SAKULE'!O31+'NEDOVOLJNE PO PREDMETIMA BARAND'!O31+'NEDOVOLJNE PO PREDMETIMA OPOVO'!O32+'NEDOVOLJNE PO PREDMETIMA SEFKER'!O32+'NEDOVOLJNE PO PREDMETIMA SAKULE'!O32+'NEDOVOLJNE PO PREDMETIMA BARAND'!O32</f>
        <v>0</v>
      </c>
      <c r="P30" s="290">
        <f>'NEDOVOLJNE PO PREDMETIMA OPOVO'!P30+'NEDOVOLJNE PO PREDMETIMA SEFKER'!P30+'NEDOVOLJNE PO PREDMETIMA SAKULE'!P30+'NEDOVOLJNE PO PREDMETIMA BARAND'!P30+'NEDOVOLJNE PO PREDMETIMA OPOVO'!P31+'NEDOVOLJNE PO PREDMETIMA SEFKER'!P31+'NEDOVOLJNE PO PREDMETIMA SAKULE'!P31+'NEDOVOLJNE PO PREDMETIMA BARAND'!P31+'NEDOVOLJNE PO PREDMETIMA OPOVO'!P32+'NEDOVOLJNE PO PREDMETIMA SEFKER'!P32+'NEDOVOLJNE PO PREDMETIMA SAKULE'!P32+'NEDOVOLJNE PO PREDMETIMA BARAND'!P32</f>
        <v>0</v>
      </c>
      <c r="Q30" s="514">
        <f>'NEDOVOLJNE PO PREDMETIMA OPOVO'!Q30+'NEDOVOLJNE PO PREDMETIMA SEFKER'!Q30+'NEDOVOLJNE PO PREDMETIMA SAKULE'!Q30+'NEDOVOLJNE PO PREDMETIMA BARAND'!Q30+'NEDOVOLJNE PO PREDMETIMA OPOVO'!Q31+'NEDOVOLJNE PO PREDMETIMA SEFKER'!Q31+'NEDOVOLJNE PO PREDMETIMA SAKULE'!Q31+'NEDOVOLJNE PO PREDMETIMA BARAND'!Q31+'NEDOVOLJNE PO PREDMETIMA OPOVO'!Q32+'NEDOVOLJNE PO PREDMETIMA SEFKER'!Q32+'NEDOVOLJNE PO PREDMETIMA SAKULE'!Q32+'NEDOVOLJNE PO PREDMETIMA BARAND'!Q32</f>
        <v>0</v>
      </c>
      <c r="R30" s="519">
        <f t="shared" si="0"/>
        <v>0</v>
      </c>
      <c r="S30" s="209"/>
      <c r="T30" s="209"/>
      <c r="U30" s="209"/>
      <c r="V30" s="210"/>
    </row>
    <row r="31" spans="1:22" s="182" customFormat="1" ht="18" customHeight="1" hidden="1">
      <c r="A31" s="351" t="s">
        <v>35</v>
      </c>
      <c r="B31" s="184"/>
      <c r="C31" s="183"/>
      <c r="D31" s="183"/>
      <c r="E31" s="183"/>
      <c r="F31" s="183"/>
      <c r="G31" s="184"/>
      <c r="H31" s="228"/>
      <c r="I31" s="183"/>
      <c r="J31" s="228"/>
      <c r="K31" s="183"/>
      <c r="L31" s="228"/>
      <c r="M31" s="183"/>
      <c r="N31" s="227"/>
      <c r="O31" s="183"/>
      <c r="P31" s="228"/>
      <c r="Q31" s="515"/>
      <c r="R31" s="519">
        <f t="shared" si="0"/>
        <v>0</v>
      </c>
      <c r="S31" s="209"/>
      <c r="T31" s="209"/>
      <c r="U31" s="209"/>
      <c r="V31" s="210"/>
    </row>
    <row r="32" spans="1:22" s="182" customFormat="1" ht="18" customHeight="1" hidden="1" thickBot="1">
      <c r="A32" s="352" t="s">
        <v>87</v>
      </c>
      <c r="B32" s="221"/>
      <c r="C32" s="185"/>
      <c r="D32" s="185"/>
      <c r="E32" s="185"/>
      <c r="F32" s="185"/>
      <c r="G32" s="221"/>
      <c r="H32" s="232"/>
      <c r="I32" s="185"/>
      <c r="J32" s="232"/>
      <c r="K32" s="185"/>
      <c r="L32" s="232"/>
      <c r="M32" s="185"/>
      <c r="N32" s="231"/>
      <c r="O32" s="185"/>
      <c r="P32" s="232"/>
      <c r="Q32" s="516"/>
      <c r="R32" s="520">
        <f t="shared" si="0"/>
        <v>0</v>
      </c>
      <c r="S32" s="209"/>
      <c r="T32" s="209"/>
      <c r="U32" s="209"/>
      <c r="V32" s="210"/>
    </row>
    <row r="33" spans="1:22" s="223" customFormat="1" ht="18" customHeight="1" thickBot="1">
      <c r="A33" s="365" t="s">
        <v>36</v>
      </c>
      <c r="B33" s="306">
        <f>SUM(B20:B32)</f>
        <v>2</v>
      </c>
      <c r="C33" s="306">
        <f aca="true" t="shared" si="2" ref="C33:Q33">SUM(C20:C32)</f>
        <v>3</v>
      </c>
      <c r="D33" s="306">
        <f t="shared" si="2"/>
        <v>3</v>
      </c>
      <c r="E33" s="306">
        <f t="shared" si="2"/>
        <v>7</v>
      </c>
      <c r="F33" s="306">
        <f t="shared" si="2"/>
        <v>4</v>
      </c>
      <c r="G33" s="306">
        <f t="shared" si="2"/>
        <v>4</v>
      </c>
      <c r="H33" s="398">
        <f t="shared" si="2"/>
        <v>0</v>
      </c>
      <c r="I33" s="306">
        <f t="shared" si="2"/>
        <v>2</v>
      </c>
      <c r="J33" s="398">
        <f t="shared" si="2"/>
        <v>1</v>
      </c>
      <c r="K33" s="306">
        <f t="shared" si="2"/>
        <v>1</v>
      </c>
      <c r="L33" s="398">
        <f t="shared" si="2"/>
        <v>1</v>
      </c>
      <c r="M33" s="306">
        <f t="shared" si="2"/>
        <v>0</v>
      </c>
      <c r="N33" s="306">
        <f t="shared" si="2"/>
        <v>0</v>
      </c>
      <c r="O33" s="306">
        <f t="shared" si="2"/>
        <v>0</v>
      </c>
      <c r="P33" s="398">
        <f t="shared" si="2"/>
        <v>0</v>
      </c>
      <c r="Q33" s="315">
        <f t="shared" si="2"/>
        <v>0</v>
      </c>
      <c r="R33" s="521">
        <f>SUM(R20:R32)</f>
        <v>28</v>
      </c>
      <c r="S33" s="214"/>
      <c r="T33" s="233"/>
      <c r="U33" s="233"/>
      <c r="V33" s="234"/>
    </row>
    <row r="34" spans="1:22" s="224" customFormat="1" ht="18" customHeight="1" thickBot="1">
      <c r="A34" s="360" t="s">
        <v>37</v>
      </c>
      <c r="B34" s="334">
        <f>B19+B33</f>
        <v>6</v>
      </c>
      <c r="C34" s="334">
        <f>C19+C33</f>
        <v>3</v>
      </c>
      <c r="D34" s="334">
        <f aca="true" t="shared" si="3" ref="D34:R34">D19+D33</f>
        <v>16</v>
      </c>
      <c r="E34" s="334">
        <f t="shared" si="3"/>
        <v>10</v>
      </c>
      <c r="F34" s="334">
        <f t="shared" si="3"/>
        <v>4</v>
      </c>
      <c r="G34" s="334">
        <f t="shared" si="3"/>
        <v>4</v>
      </c>
      <c r="H34" s="400">
        <f t="shared" si="3"/>
        <v>0</v>
      </c>
      <c r="I34" s="334">
        <f t="shared" si="3"/>
        <v>2</v>
      </c>
      <c r="J34" s="400">
        <f t="shared" si="3"/>
        <v>1</v>
      </c>
      <c r="K34" s="334">
        <f t="shared" si="3"/>
        <v>1</v>
      </c>
      <c r="L34" s="400">
        <f t="shared" si="3"/>
        <v>5</v>
      </c>
      <c r="M34" s="334">
        <f t="shared" si="3"/>
        <v>4</v>
      </c>
      <c r="N34" s="334">
        <f t="shared" si="3"/>
        <v>4</v>
      </c>
      <c r="O34" s="334">
        <f t="shared" si="3"/>
        <v>3</v>
      </c>
      <c r="P34" s="400">
        <f t="shared" si="3"/>
        <v>1</v>
      </c>
      <c r="Q34" s="339">
        <f t="shared" si="3"/>
        <v>0</v>
      </c>
      <c r="R34" s="522">
        <f t="shared" si="3"/>
        <v>64</v>
      </c>
      <c r="S34" s="214"/>
      <c r="T34" s="235"/>
      <c r="U34" s="235"/>
      <c r="V34" s="236"/>
    </row>
    <row r="35" ht="15.75"/>
  </sheetData>
  <sheetProtection selectLockedCells="1"/>
  <mergeCells count="2">
    <mergeCell ref="A1:R1"/>
    <mergeCell ref="A2:R2"/>
  </mergeCells>
  <printOptions horizontalCentered="1"/>
  <pageMargins left="0.46" right="0.35" top="0.984251968503937" bottom="0.984251968503937" header="0.5118110236220472" footer="0.5118110236220472"/>
  <pageSetup horizontalDpi="600" verticalDpi="600" orientation="landscape" paperSize="9" scale="11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="85" zoomScaleNormal="85" zoomScaleSheetLayoutView="85" zoomScalePageLayoutView="0" workbookViewId="0" topLeftCell="A1">
      <selection activeCell="F34" sqref="F34"/>
    </sheetView>
  </sheetViews>
  <sheetFormatPr defaultColWidth="0" defaultRowHeight="15.75" customHeight="1" zeroHeight="1"/>
  <cols>
    <col min="1" max="7" width="12.796875" style="109" customWidth="1"/>
    <col min="8" max="8" width="12.796875" style="118" customWidth="1"/>
    <col min="9" max="16384" width="8.296875" style="118" hidden="1" customWidth="1"/>
  </cols>
  <sheetData>
    <row r="1" spans="1:13" s="200" customFormat="1" ht="30.75" customHeight="1">
      <c r="A1" s="698" t="s">
        <v>175</v>
      </c>
      <c r="B1" s="698"/>
      <c r="C1" s="698"/>
      <c r="D1" s="698"/>
      <c r="E1" s="698"/>
      <c r="F1" s="698"/>
      <c r="G1" s="698"/>
      <c r="H1" s="199"/>
      <c r="I1" s="199"/>
      <c r="J1" s="199"/>
      <c r="K1" s="199"/>
      <c r="L1" s="199"/>
      <c r="M1" s="199"/>
    </row>
    <row r="2" spans="1:13" ht="15.75" hidden="1">
      <c r="A2" s="694"/>
      <c r="B2" s="724"/>
      <c r="C2" s="724"/>
      <c r="D2" s="724"/>
      <c r="E2" s="724"/>
      <c r="F2" s="724"/>
      <c r="G2" s="724"/>
      <c r="H2" s="114"/>
      <c r="I2" s="114"/>
      <c r="J2" s="114"/>
      <c r="K2" s="114"/>
      <c r="L2" s="114"/>
      <c r="M2" s="114"/>
    </row>
    <row r="3" spans="1:13" ht="17.25" customHeight="1" hidden="1">
      <c r="A3" s="689"/>
      <c r="B3" s="691"/>
      <c r="C3" s="691"/>
      <c r="D3" s="691"/>
      <c r="E3" s="691"/>
      <c r="F3" s="691"/>
      <c r="G3" s="691"/>
      <c r="H3" s="114"/>
      <c r="I3" s="114"/>
      <c r="J3" s="114"/>
      <c r="K3" s="114"/>
      <c r="L3" s="114"/>
      <c r="M3" s="114"/>
    </row>
    <row r="4" spans="1:7" ht="16.5" thickBot="1">
      <c r="A4" s="118"/>
      <c r="B4" s="118"/>
      <c r="C4" s="118"/>
      <c r="D4" s="118"/>
      <c r="E4" s="118"/>
      <c r="F4" s="118"/>
      <c r="G4" s="118"/>
    </row>
    <row r="5" spans="1:12" s="207" customFormat="1" ht="76.5" customHeight="1">
      <c r="A5" s="408" t="s">
        <v>3</v>
      </c>
      <c r="B5" s="407" t="s">
        <v>68</v>
      </c>
      <c r="C5" s="402" t="s">
        <v>69</v>
      </c>
      <c r="D5" s="403" t="s">
        <v>70</v>
      </c>
      <c r="E5" s="404" t="s">
        <v>71</v>
      </c>
      <c r="F5" s="405" t="s">
        <v>72</v>
      </c>
      <c r="G5" s="406" t="s">
        <v>88</v>
      </c>
      <c r="H5" s="242"/>
      <c r="I5" s="205"/>
      <c r="J5" s="205"/>
      <c r="K5" s="205"/>
      <c r="L5" s="206"/>
    </row>
    <row r="6" spans="1:13" s="182" customFormat="1" ht="18" customHeight="1">
      <c r="A6" s="349" t="s">
        <v>14</v>
      </c>
      <c r="B6" s="526">
        <f>'IZOSTANCI OPOVO'!B6+'IZOSTANCI SEFKERIN'!B6+'IZOSTANCI SAKULE'!B6+'IZOSTANCI BARANDA'!B6</f>
        <v>5</v>
      </c>
      <c r="C6" s="244">
        <f>'IZOSTANCI OPOVO'!C6+'IZOSTANCI SEFKERIN'!C6+'IZOSTANCI SAKULE'!C6+'IZOSTANCI BARANDA'!C6</f>
        <v>183</v>
      </c>
      <c r="D6" s="244">
        <f>'IZOSTANCI OPOVO'!D6+'IZOSTANCI SEFKERIN'!D6+'IZOSTANCI SAKULE'!D6+'IZOSTANCI BARANDA'!D6</f>
        <v>0</v>
      </c>
      <c r="E6" s="119">
        <f>C6+D6</f>
        <v>183</v>
      </c>
      <c r="F6" s="237">
        <f>E6/B6</f>
        <v>36.6</v>
      </c>
      <c r="G6" s="523">
        <f>'IZOSTANCI OPOVO'!G6+'IZOSTANCI SEFKERIN'!G6+'IZOSTANCI SAKULE'!G6+'IZOSTANCI BARANDA'!G6</f>
        <v>1</v>
      </c>
      <c r="H6" s="243"/>
      <c r="I6" s="209"/>
      <c r="J6" s="209"/>
      <c r="K6" s="209"/>
      <c r="L6" s="209"/>
      <c r="M6" s="210"/>
    </row>
    <row r="7" spans="1:13" s="182" customFormat="1" ht="18" customHeight="1">
      <c r="A7" s="351" t="s">
        <v>100</v>
      </c>
      <c r="B7" s="526">
        <f>'IZOSTANCI OPOVO'!B7+'IZOSTANCI SEFKERIN'!B7+'IZOSTANCI SAKULE'!B7+'IZOSTANCI BARANDA'!B7+'IZOSTANCI OPOVO'!B8+'IZOSTANCI SEFKERIN'!B8+'IZOSTANCI SAKULE'!B8+'IZOSTANCI BARANDA'!B8+'IZOSTANCI OPOVO'!B9+'IZOSTANCI SEFKERIN'!B9+'IZOSTANCI SAKULE'!B9+'IZOSTANCI BARANDA'!B9</f>
        <v>114</v>
      </c>
      <c r="C7" s="244">
        <f>'IZOSTANCI OPOVO'!C7+'IZOSTANCI SEFKERIN'!C7+'IZOSTANCI SAKULE'!C7+'IZOSTANCI BARANDA'!C7+'IZOSTANCI OPOVO'!C8+'IZOSTANCI SEFKERIN'!C8+'IZOSTANCI SAKULE'!C8+'IZOSTANCI BARANDA'!C8+'IZOSTANCI OPOVO'!C9+'IZOSTANCI SEFKERIN'!C9+'IZOSTANCI SAKULE'!C9+'IZOSTANCI BARANDA'!C9</f>
        <v>5197</v>
      </c>
      <c r="D7" s="244">
        <f>'IZOSTANCI OPOVO'!D7+'IZOSTANCI SEFKERIN'!D7+'IZOSTANCI SAKULE'!D7+'IZOSTANCI BARANDA'!D7+'IZOSTANCI OPOVO'!D8+'IZOSTANCI SEFKERIN'!D8+'IZOSTANCI SAKULE'!D8+'IZOSTANCI BARANDA'!D8+'IZOSTANCI OPOVO'!D9+'IZOSTANCI SEFKERIN'!D9+'IZOSTANCI SAKULE'!D9+'IZOSTANCI BARANDA'!D9</f>
        <v>2951</v>
      </c>
      <c r="E7" s="119">
        <f aca="true" t="shared" si="0" ref="E7:E34">C7+D7</f>
        <v>8148</v>
      </c>
      <c r="F7" s="237">
        <f aca="true" t="shared" si="1" ref="F7:F34">E7/B7</f>
        <v>71.47368421052632</v>
      </c>
      <c r="G7" s="523">
        <f>'IZOSTANCI OPOVO'!G7+'IZOSTANCI SEFKERIN'!G7+'IZOSTANCI SAKULE'!G7+'IZOSTANCI BARANDA'!G7+'IZOSTANCI OPOVO'!G8+'IZOSTANCI SEFKERIN'!G8+'IZOSTANCI SAKULE'!G8+'IZOSTANCI BARANDA'!G8+'IZOSTANCI OPOVO'!G9+'IZOSTANCI SEFKERIN'!G9+'IZOSTANCI SAKULE'!G9+'IZOSTANCI BARANDA'!G9</f>
        <v>1</v>
      </c>
      <c r="H7" s="243"/>
      <c r="I7" s="209"/>
      <c r="J7" s="209"/>
      <c r="K7" s="209"/>
      <c r="L7" s="209"/>
      <c r="M7" s="210"/>
    </row>
    <row r="8" spans="1:13" s="182" customFormat="1" ht="18" customHeight="1" hidden="1">
      <c r="A8" s="351" t="s">
        <v>16</v>
      </c>
      <c r="B8" s="526"/>
      <c r="C8" s="244"/>
      <c r="D8" s="244"/>
      <c r="E8" s="119">
        <f t="shared" si="0"/>
        <v>0</v>
      </c>
      <c r="F8" s="237" t="e">
        <f t="shared" si="1"/>
        <v>#DIV/0!</v>
      </c>
      <c r="G8" s="524"/>
      <c r="H8" s="243"/>
      <c r="I8" s="209"/>
      <c r="J8" s="209"/>
      <c r="K8" s="209"/>
      <c r="L8" s="209"/>
      <c r="M8" s="210"/>
    </row>
    <row r="9" spans="1:13" s="182" customFormat="1" ht="18" customHeight="1" hidden="1">
      <c r="A9" s="351" t="s">
        <v>85</v>
      </c>
      <c r="B9" s="526"/>
      <c r="C9" s="244"/>
      <c r="D9" s="244"/>
      <c r="E9" s="119">
        <f t="shared" si="0"/>
        <v>0</v>
      </c>
      <c r="F9" s="237" t="e">
        <f t="shared" si="1"/>
        <v>#DIV/0!</v>
      </c>
      <c r="G9" s="524"/>
      <c r="H9" s="243"/>
      <c r="I9" s="209"/>
      <c r="J9" s="209"/>
      <c r="K9" s="209"/>
      <c r="L9" s="209"/>
      <c r="M9" s="210"/>
    </row>
    <row r="10" spans="1:13" s="182" customFormat="1" ht="18" customHeight="1">
      <c r="A10" s="351" t="s">
        <v>101</v>
      </c>
      <c r="B10" s="526">
        <f>'IZOSTANCI OPOVO'!B10+'IZOSTANCI SEFKERIN'!B10+'IZOSTANCI SAKULE'!B10+'IZOSTANCI BARANDA'!B10+'IZOSTANCI OPOVO'!B11+'IZOSTANCI SEFKERIN'!B11+'IZOSTANCI SAKULE'!B11+'IZOSTANCI BARANDA'!B11+'IZOSTANCI OPOVO'!B12+'IZOSTANCI SEFKERIN'!B12+'IZOSTANCI SAKULE'!B12+'IZOSTANCI BARANDA'!B12</f>
        <v>93</v>
      </c>
      <c r="C10" s="244">
        <f>'IZOSTANCI OPOVO'!C10+'IZOSTANCI SEFKERIN'!C10+'IZOSTANCI SAKULE'!C10+'IZOSTANCI BARANDA'!C10+'IZOSTANCI OPOVO'!C11+'IZOSTANCI SEFKERIN'!C11+'IZOSTANCI SAKULE'!C11+'IZOSTANCI BARANDA'!C11+'IZOSTANCI OPOVO'!C12+'IZOSTANCI SEFKERIN'!C12+'IZOSTANCI SAKULE'!C12+'IZOSTANCI BARANDA'!C12</f>
        <v>4478</v>
      </c>
      <c r="D10" s="244">
        <f>'IZOSTANCI OPOVO'!D10+'IZOSTANCI SEFKERIN'!D10+'IZOSTANCI SAKULE'!D10+'IZOSTANCI BARANDA'!D10+'IZOSTANCI OPOVO'!D11+'IZOSTANCI SEFKERIN'!D11+'IZOSTANCI SAKULE'!D11+'IZOSTANCI BARANDA'!D11+'IZOSTANCI OPOVO'!D12+'IZOSTANCI SEFKERIN'!D12+'IZOSTANCI SAKULE'!D12+'IZOSTANCI BARANDA'!D12</f>
        <v>811</v>
      </c>
      <c r="E10" s="119">
        <f t="shared" si="0"/>
        <v>5289</v>
      </c>
      <c r="F10" s="237">
        <f t="shared" si="1"/>
        <v>56.87096774193548</v>
      </c>
      <c r="G10" s="523">
        <f>'IZOSTANCI OPOVO'!G10+'IZOSTANCI SEFKERIN'!G10+'IZOSTANCI SAKULE'!G10+'IZOSTANCI BARANDA'!G10+'IZOSTANCI OPOVO'!G11+'IZOSTANCI SEFKERIN'!G11+'IZOSTANCI SAKULE'!G11+'IZOSTANCI BARANDA'!G11+'IZOSTANCI OPOVO'!G12+'IZOSTANCI SEFKERIN'!G12+'IZOSTANCI SAKULE'!G12+'IZOSTANCI BARANDA'!G12</f>
        <v>3</v>
      </c>
      <c r="H10" s="243"/>
      <c r="I10" s="209"/>
      <c r="J10" s="209"/>
      <c r="K10" s="209"/>
      <c r="L10" s="209"/>
      <c r="M10" s="210"/>
    </row>
    <row r="11" spans="1:13" s="182" customFormat="1" ht="18" customHeight="1" hidden="1">
      <c r="A11" s="351" t="s">
        <v>18</v>
      </c>
      <c r="B11" s="526"/>
      <c r="C11" s="244"/>
      <c r="D11" s="244"/>
      <c r="E11" s="119">
        <f t="shared" si="0"/>
        <v>0</v>
      </c>
      <c r="F11" s="237" t="e">
        <f t="shared" si="1"/>
        <v>#DIV/0!</v>
      </c>
      <c r="G11" s="524"/>
      <c r="H11" s="243"/>
      <c r="I11" s="209"/>
      <c r="J11" s="209"/>
      <c r="K11" s="209"/>
      <c r="L11" s="209"/>
      <c r="M11" s="210"/>
    </row>
    <row r="12" spans="1:13" s="182" customFormat="1" ht="18" customHeight="1" hidden="1">
      <c r="A12" s="351" t="s">
        <v>86</v>
      </c>
      <c r="B12" s="526"/>
      <c r="C12" s="244"/>
      <c r="D12" s="244"/>
      <c r="E12" s="119">
        <f t="shared" si="0"/>
        <v>0</v>
      </c>
      <c r="F12" s="237" t="e">
        <f t="shared" si="1"/>
        <v>#DIV/0!</v>
      </c>
      <c r="G12" s="524"/>
      <c r="H12" s="243"/>
      <c r="I12" s="209"/>
      <c r="J12" s="209"/>
      <c r="K12" s="209"/>
      <c r="L12" s="209"/>
      <c r="M12" s="210"/>
    </row>
    <row r="13" spans="1:13" s="182" customFormat="1" ht="18" customHeight="1">
      <c r="A13" s="351" t="s">
        <v>102</v>
      </c>
      <c r="B13" s="526">
        <f>'IZOSTANCI OPOVO'!B13+'IZOSTANCI SEFKERIN'!B13+'IZOSTANCI SAKULE'!B13+'IZOSTANCI BARANDA'!B13+'IZOSTANCI OPOVO'!B14+'IZOSTANCI SEFKERIN'!B14+'IZOSTANCI SAKULE'!B14+'IZOSTANCI BARANDA'!B14+'IZOSTANCI OPOVO'!B15+'IZOSTANCI SEFKERIN'!B15+'IZOSTANCI SAKULE'!B15+'IZOSTANCI BARANDA'!B15</f>
        <v>126</v>
      </c>
      <c r="C13" s="244">
        <f>'IZOSTANCI OPOVO'!C13+'IZOSTANCI SEFKERIN'!C13+'IZOSTANCI SAKULE'!C13+'IZOSTANCI BARANDA'!C13+'IZOSTANCI OPOVO'!C14+'IZOSTANCI SEFKERIN'!C14+'IZOSTANCI SAKULE'!C14+'IZOSTANCI BARANDA'!C14+'IZOSTANCI OPOVO'!C15+'IZOSTANCI SEFKERIN'!C15+'IZOSTANCI SAKULE'!C15+'IZOSTANCI BARANDA'!C15</f>
        <v>5874</v>
      </c>
      <c r="D13" s="244">
        <f>'IZOSTANCI OPOVO'!D13+'IZOSTANCI SEFKERIN'!D13+'IZOSTANCI SAKULE'!D13+'IZOSTANCI BARANDA'!D13+'IZOSTANCI OPOVO'!D14+'IZOSTANCI SEFKERIN'!D14+'IZOSTANCI SAKULE'!D14+'IZOSTANCI BARANDA'!D14+'IZOSTANCI OPOVO'!D15+'IZOSTANCI SEFKERIN'!D15+'IZOSTANCI SAKULE'!D15+'IZOSTANCI BARANDA'!D15</f>
        <v>3080</v>
      </c>
      <c r="E13" s="119">
        <f t="shared" si="0"/>
        <v>8954</v>
      </c>
      <c r="F13" s="237">
        <f t="shared" si="1"/>
        <v>71.06349206349206</v>
      </c>
      <c r="G13" s="523">
        <f>'IZOSTANCI OPOVO'!G13+'IZOSTANCI SEFKERIN'!G13+'IZOSTANCI SAKULE'!G13+'IZOSTANCI BARANDA'!G13+'IZOSTANCI OPOVO'!G14+'IZOSTANCI SEFKERIN'!G14+'IZOSTANCI SAKULE'!G14+'IZOSTANCI BARANDA'!G14+'IZOSTANCI OPOVO'!G15+'IZOSTANCI SEFKERIN'!G15+'IZOSTANCI SAKULE'!G15+'IZOSTANCI BARANDA'!G15</f>
        <v>10</v>
      </c>
      <c r="H13" s="243"/>
      <c r="I13" s="209"/>
      <c r="J13" s="209"/>
      <c r="K13" s="209"/>
      <c r="L13" s="209"/>
      <c r="M13" s="210"/>
    </row>
    <row r="14" spans="1:13" s="182" customFormat="1" ht="18" customHeight="1" hidden="1">
      <c r="A14" s="351" t="s">
        <v>20</v>
      </c>
      <c r="B14" s="526"/>
      <c r="C14" s="244"/>
      <c r="D14" s="244"/>
      <c r="E14" s="119">
        <f t="shared" si="0"/>
        <v>0</v>
      </c>
      <c r="F14" s="237" t="e">
        <f t="shared" si="1"/>
        <v>#DIV/0!</v>
      </c>
      <c r="G14" s="524"/>
      <c r="H14" s="243"/>
      <c r="I14" s="209"/>
      <c r="J14" s="209"/>
      <c r="K14" s="209"/>
      <c r="L14" s="209"/>
      <c r="M14" s="210"/>
    </row>
    <row r="15" spans="1:13" s="182" customFormat="1" ht="18" customHeight="1" hidden="1">
      <c r="A15" s="351" t="s">
        <v>21</v>
      </c>
      <c r="B15" s="526"/>
      <c r="C15" s="244"/>
      <c r="D15" s="244"/>
      <c r="E15" s="119">
        <f t="shared" si="0"/>
        <v>0</v>
      </c>
      <c r="F15" s="237" t="e">
        <f t="shared" si="1"/>
        <v>#DIV/0!</v>
      </c>
      <c r="G15" s="524"/>
      <c r="H15" s="243"/>
      <c r="I15" s="209"/>
      <c r="J15" s="209"/>
      <c r="K15" s="209"/>
      <c r="L15" s="209"/>
      <c r="M15" s="210"/>
    </row>
    <row r="16" spans="1:13" s="182" customFormat="1" ht="18" customHeight="1" thickBot="1">
      <c r="A16" s="351" t="s">
        <v>103</v>
      </c>
      <c r="B16" s="526">
        <f>'IZOSTANCI OPOVO'!B16+'IZOSTANCI SEFKERIN'!B16+'IZOSTANCI SAKULE'!B16+'IZOSTANCI BARANDA'!B16+'IZOSTANCI OPOVO'!B17+'IZOSTANCI SEFKERIN'!B17+'IZOSTANCI SAKULE'!B17+'IZOSTANCI BARANDA'!B17+'IZOSTANCI OPOVO'!B18+'IZOSTANCI SEFKERIN'!B18+'IZOSTANCI SAKULE'!B18+'IZOSTANCI BARANDA'!B18</f>
        <v>102</v>
      </c>
      <c r="C16" s="244">
        <f>'IZOSTANCI OPOVO'!C16+'IZOSTANCI SEFKERIN'!C16+'IZOSTANCI SAKULE'!C16+'IZOSTANCI BARANDA'!C16+'IZOSTANCI OPOVO'!C17+'IZOSTANCI SEFKERIN'!C17+'IZOSTANCI SAKULE'!C17+'IZOSTANCI BARANDA'!C17+'IZOSTANCI OPOVO'!C18+'IZOSTANCI SEFKERIN'!C18+'IZOSTANCI SAKULE'!C18+'IZOSTANCI BARANDA'!C18</f>
        <v>3561</v>
      </c>
      <c r="D16" s="244">
        <f>'IZOSTANCI OPOVO'!D16+'IZOSTANCI SEFKERIN'!D16+'IZOSTANCI SAKULE'!D16+'IZOSTANCI BARANDA'!D16+'IZOSTANCI OPOVO'!D17+'IZOSTANCI SEFKERIN'!D17+'IZOSTANCI SAKULE'!D17+'IZOSTANCI BARANDA'!D17+'IZOSTANCI OPOVO'!D18+'IZOSTANCI SEFKERIN'!D18+'IZOSTANCI SAKULE'!D18+'IZOSTANCI BARANDA'!D18</f>
        <v>130</v>
      </c>
      <c r="E16" s="119">
        <f t="shared" si="0"/>
        <v>3691</v>
      </c>
      <c r="F16" s="237">
        <f t="shared" si="1"/>
        <v>36.18627450980392</v>
      </c>
      <c r="G16" s="523">
        <f>'IZOSTANCI OPOVO'!G16+'IZOSTANCI SEFKERIN'!G16+'IZOSTANCI SAKULE'!G16+'IZOSTANCI BARANDA'!G16+'IZOSTANCI OPOVO'!G17+'IZOSTANCI SEFKERIN'!G17+'IZOSTANCI SAKULE'!G17+'IZOSTANCI BARANDA'!G17+'IZOSTANCI OPOVO'!G18+'IZOSTANCI SEFKERIN'!G18+'IZOSTANCI SAKULE'!G18+'IZOSTANCI BARANDA'!G18</f>
        <v>6</v>
      </c>
      <c r="H16" s="243"/>
      <c r="I16" s="209"/>
      <c r="J16" s="209"/>
      <c r="K16" s="209"/>
      <c r="L16" s="209"/>
      <c r="M16" s="210"/>
    </row>
    <row r="17" spans="1:13" s="182" customFormat="1" ht="18" customHeight="1" hidden="1">
      <c r="A17" s="351" t="s">
        <v>23</v>
      </c>
      <c r="B17" s="526"/>
      <c r="C17" s="244"/>
      <c r="D17" s="244"/>
      <c r="E17" s="119">
        <f t="shared" si="0"/>
        <v>0</v>
      </c>
      <c r="F17" s="237" t="e">
        <f t="shared" si="1"/>
        <v>#DIV/0!</v>
      </c>
      <c r="G17" s="524"/>
      <c r="H17" s="243"/>
      <c r="I17" s="209"/>
      <c r="J17" s="209"/>
      <c r="K17" s="209"/>
      <c r="L17" s="209"/>
      <c r="M17" s="210"/>
    </row>
    <row r="18" spans="1:13" s="182" customFormat="1" ht="18" customHeight="1" hidden="1" thickBot="1">
      <c r="A18" s="352" t="s">
        <v>24</v>
      </c>
      <c r="B18" s="527"/>
      <c r="C18" s="245"/>
      <c r="D18" s="245"/>
      <c r="E18" s="120">
        <f t="shared" si="0"/>
        <v>0</v>
      </c>
      <c r="F18" s="238" t="e">
        <f t="shared" si="1"/>
        <v>#DIV/0!</v>
      </c>
      <c r="G18" s="525"/>
      <c r="H18" s="243"/>
      <c r="I18" s="209"/>
      <c r="J18" s="209"/>
      <c r="K18" s="209"/>
      <c r="L18" s="209"/>
      <c r="M18" s="210"/>
    </row>
    <row r="19" spans="1:13" s="247" customFormat="1" ht="18" customHeight="1" thickBot="1" thickTop="1">
      <c r="A19" s="420" t="s">
        <v>25</v>
      </c>
      <c r="B19" s="434">
        <f>SUM(B6:B18)</f>
        <v>440</v>
      </c>
      <c r="C19" s="530">
        <f>SUM(C6:C18)</f>
        <v>19293</v>
      </c>
      <c r="D19" s="530">
        <f>SUM(D6:D18)</f>
        <v>6972</v>
      </c>
      <c r="E19" s="410">
        <f t="shared" si="0"/>
        <v>26265</v>
      </c>
      <c r="F19" s="531">
        <f t="shared" si="1"/>
        <v>59.69318181818182</v>
      </c>
      <c r="G19" s="532">
        <f>SUM(G6:G18)</f>
        <v>21</v>
      </c>
      <c r="H19" s="246"/>
      <c r="I19" s="241"/>
      <c r="J19" s="241"/>
      <c r="K19" s="241"/>
      <c r="L19" s="241"/>
      <c r="M19" s="241"/>
    </row>
    <row r="20" spans="1:13" s="182" customFormat="1" ht="18" customHeight="1" hidden="1">
      <c r="A20" s="505" t="s">
        <v>14</v>
      </c>
      <c r="B20" s="528">
        <f>'IZOSTANCI OPOVO'!B20+'IZOSTANCI SEFKERIN'!B20+'IZOSTANCI SAKULE'!B20+'IZOSTANCI BARANDA'!B20</f>
        <v>0</v>
      </c>
      <c r="C20" s="644">
        <f>'IZOSTANCI OPOVO'!C20+'IZOSTANCI SEFKERIN'!C20+'IZOSTANCI SAKULE'!C20+'IZOSTANCI BARANDA'!C20</f>
        <v>0</v>
      </c>
      <c r="D20" s="644">
        <f>'IZOSTANCI OPOVO'!D20+'IZOSTANCI SEFKERIN'!D20+'IZOSTANCI SAKULE'!D20+'IZOSTANCI BARANDA'!D20</f>
        <v>0</v>
      </c>
      <c r="E20" s="121">
        <f t="shared" si="0"/>
        <v>0</v>
      </c>
      <c r="F20" s="239" t="e">
        <f t="shared" si="1"/>
        <v>#DIV/0!</v>
      </c>
      <c r="G20" s="529">
        <f>'IZOSTANCI OPOVO'!G20+'IZOSTANCI SEFKERIN'!G20+'IZOSTANCI SAKULE'!G20+'IZOSTANCI BARANDA'!G20</f>
        <v>0</v>
      </c>
      <c r="H20" s="243"/>
      <c r="I20" s="209"/>
      <c r="J20" s="209"/>
      <c r="K20" s="209"/>
      <c r="L20" s="209"/>
      <c r="M20" s="210"/>
    </row>
    <row r="21" spans="1:13" s="182" customFormat="1" ht="18" customHeight="1">
      <c r="A21" s="354" t="s">
        <v>104</v>
      </c>
      <c r="B21" s="526">
        <f>'IZOSTANCI OPOVO'!B21+'IZOSTANCI SEFKERIN'!B21+'IZOSTANCI SAKULE'!B21+'IZOSTANCI BARANDA'!B21+'IZOSTANCI OPOVO'!B22+'IZOSTANCI SEFKERIN'!B22+'IZOSTANCI SAKULE'!B22+'IZOSTANCI BARANDA'!B22+'IZOSTANCI OPOVO'!B23+'IZOSTANCI SEFKERIN'!B23+'IZOSTANCI SAKULE'!B23+'IZOSTANCI BARANDA'!B23</f>
        <v>121</v>
      </c>
      <c r="C21" s="244">
        <f>'IZOSTANCI OPOVO'!C21+'IZOSTANCI SEFKERIN'!C21+'IZOSTANCI SAKULE'!C21+'IZOSTANCI BARANDA'!C21+'IZOSTANCI OPOVO'!C22+'IZOSTANCI SEFKERIN'!C22+'IZOSTANCI SAKULE'!C22+'IZOSTANCI BARANDA'!C22+'IZOSTANCI OPOVO'!C23+'IZOSTANCI SEFKERIN'!C23+'IZOSTANCI SAKULE'!C23+'IZOSTANCI BARANDA'!C23</f>
        <v>8389</v>
      </c>
      <c r="D21" s="244">
        <f>'IZOSTANCI OPOVO'!D21+'IZOSTANCI SEFKERIN'!D21+'IZOSTANCI SAKULE'!D21+'IZOSTANCI BARANDA'!D21+'IZOSTANCI OPOVO'!D22+'IZOSTANCI SEFKERIN'!D22+'IZOSTANCI SAKULE'!D22+'IZOSTANCI BARANDA'!D22+'IZOSTANCI OPOVO'!D23+'IZOSTANCI SEFKERIN'!D23+'IZOSTANCI SAKULE'!D23+'IZOSTANCI BARANDA'!D23</f>
        <v>1112</v>
      </c>
      <c r="E21" s="121">
        <f t="shared" si="0"/>
        <v>9501</v>
      </c>
      <c r="F21" s="239">
        <f t="shared" si="1"/>
        <v>78.52066115702479</v>
      </c>
      <c r="G21" s="523">
        <f>'IZOSTANCI OPOVO'!G21+'IZOSTANCI SEFKERIN'!G21+'IZOSTANCI SAKULE'!G21+'IZOSTANCI BARANDA'!G21+'IZOSTANCI OPOVO'!G22+'IZOSTANCI SEFKERIN'!G22+'IZOSTANCI SAKULE'!G22+'IZOSTANCI BARANDA'!G22+'IZOSTANCI OPOVO'!G23+'IZOSTANCI SEFKERIN'!G23+'IZOSTANCI SAKULE'!G23+'IZOSTANCI BARANDA'!G23</f>
        <v>2</v>
      </c>
      <c r="H21" s="243"/>
      <c r="I21" s="209"/>
      <c r="J21" s="209"/>
      <c r="K21" s="209"/>
      <c r="L21" s="209"/>
      <c r="M21" s="210"/>
    </row>
    <row r="22" spans="1:13" s="182" customFormat="1" ht="18" customHeight="1" hidden="1">
      <c r="A22" s="351" t="s">
        <v>27</v>
      </c>
      <c r="B22" s="526"/>
      <c r="C22" s="244"/>
      <c r="D22" s="244"/>
      <c r="E22" s="119">
        <f t="shared" si="0"/>
        <v>0</v>
      </c>
      <c r="F22" s="237" t="e">
        <f t="shared" si="1"/>
        <v>#DIV/0!</v>
      </c>
      <c r="G22" s="524"/>
      <c r="H22" s="243"/>
      <c r="I22" s="209"/>
      <c r="J22" s="209"/>
      <c r="K22" s="209"/>
      <c r="L22" s="209"/>
      <c r="M22" s="210"/>
    </row>
    <row r="23" spans="1:13" s="182" customFormat="1" ht="18" customHeight="1" hidden="1">
      <c r="A23" s="351" t="s">
        <v>28</v>
      </c>
      <c r="B23" s="526"/>
      <c r="C23" s="244"/>
      <c r="D23" s="244"/>
      <c r="E23" s="119">
        <f t="shared" si="0"/>
        <v>0</v>
      </c>
      <c r="F23" s="237" t="e">
        <f t="shared" si="1"/>
        <v>#DIV/0!</v>
      </c>
      <c r="G23" s="524"/>
      <c r="H23" s="243"/>
      <c r="I23" s="209"/>
      <c r="J23" s="209"/>
      <c r="K23" s="209"/>
      <c r="L23" s="209"/>
      <c r="M23" s="210"/>
    </row>
    <row r="24" spans="1:13" s="182" customFormat="1" ht="18" customHeight="1">
      <c r="A24" s="351" t="s">
        <v>105</v>
      </c>
      <c r="B24" s="526">
        <f>'IZOSTANCI OPOVO'!B24+'IZOSTANCI SEFKERIN'!B24+'IZOSTANCI SAKULE'!B24+'IZOSTANCI BARANDA'!B24+'IZOSTANCI OPOVO'!B25+'IZOSTANCI SEFKERIN'!B25+'IZOSTANCI SAKULE'!B25+'IZOSTANCI BARANDA'!B25+'IZOSTANCI OPOVO'!B26+'IZOSTANCI SEFKERIN'!B26+'IZOSTANCI SAKULE'!B26+'IZOSTANCI BARANDA'!B26</f>
        <v>121</v>
      </c>
      <c r="C24" s="244">
        <f>'IZOSTANCI OPOVO'!C24+'IZOSTANCI SEFKERIN'!C24+'IZOSTANCI SAKULE'!C24+'IZOSTANCI BARANDA'!C24+'IZOSTANCI OPOVO'!C25+'IZOSTANCI SEFKERIN'!C25+'IZOSTANCI SAKULE'!C25+'IZOSTANCI BARANDA'!C25+'IZOSTANCI OPOVO'!C26+'IZOSTANCI SEFKERIN'!C26+'IZOSTANCI SAKULE'!C26+'IZOSTANCI BARANDA'!C26</f>
        <v>9524</v>
      </c>
      <c r="D24" s="244">
        <f>'IZOSTANCI OPOVO'!D24+'IZOSTANCI SEFKERIN'!D24+'IZOSTANCI SAKULE'!D24+'IZOSTANCI BARANDA'!D24+'IZOSTANCI OPOVO'!D25+'IZOSTANCI SEFKERIN'!D25+'IZOSTANCI SAKULE'!D25+'IZOSTANCI BARANDA'!D25+'IZOSTANCI OPOVO'!D26+'IZOSTANCI SEFKERIN'!D26+'IZOSTANCI SAKULE'!D26+'IZOSTANCI BARANDA'!D26</f>
        <v>426</v>
      </c>
      <c r="E24" s="119">
        <f t="shared" si="0"/>
        <v>9950</v>
      </c>
      <c r="F24" s="237">
        <f t="shared" si="1"/>
        <v>82.23140495867769</v>
      </c>
      <c r="G24" s="523">
        <f>'IZOSTANCI OPOVO'!G24+'IZOSTANCI SEFKERIN'!G24+'IZOSTANCI SAKULE'!G24+'IZOSTANCI BARANDA'!G24+'IZOSTANCI OPOVO'!G25+'IZOSTANCI SEFKERIN'!G25+'IZOSTANCI SAKULE'!G25+'IZOSTANCI BARANDA'!G25+'IZOSTANCI OPOVO'!G26+'IZOSTANCI SEFKERIN'!G26+'IZOSTANCI SAKULE'!G26+'IZOSTANCI BARANDA'!G26</f>
        <v>1</v>
      </c>
      <c r="H24" s="243"/>
      <c r="I24" s="209"/>
      <c r="J24" s="209"/>
      <c r="K24" s="209"/>
      <c r="L24" s="209"/>
      <c r="M24" s="210"/>
    </row>
    <row r="25" spans="1:13" s="182" customFormat="1" ht="18" customHeight="1" hidden="1">
      <c r="A25" s="351" t="s">
        <v>30</v>
      </c>
      <c r="B25" s="526"/>
      <c r="C25" s="244"/>
      <c r="D25" s="244"/>
      <c r="E25" s="119">
        <f t="shared" si="0"/>
        <v>0</v>
      </c>
      <c r="F25" s="237" t="e">
        <f t="shared" si="1"/>
        <v>#DIV/0!</v>
      </c>
      <c r="G25" s="524"/>
      <c r="H25" s="243"/>
      <c r="I25" s="209"/>
      <c r="J25" s="209"/>
      <c r="K25" s="209"/>
      <c r="L25" s="209"/>
      <c r="M25" s="210"/>
    </row>
    <row r="26" spans="1:13" s="182" customFormat="1" ht="18" customHeight="1" hidden="1">
      <c r="A26" s="351" t="s">
        <v>31</v>
      </c>
      <c r="B26" s="526"/>
      <c r="C26" s="244"/>
      <c r="D26" s="244"/>
      <c r="E26" s="119">
        <f t="shared" si="0"/>
        <v>0</v>
      </c>
      <c r="F26" s="237" t="e">
        <f t="shared" si="1"/>
        <v>#DIV/0!</v>
      </c>
      <c r="G26" s="524"/>
      <c r="H26" s="243"/>
      <c r="I26" s="209"/>
      <c r="J26" s="209"/>
      <c r="K26" s="209"/>
      <c r="L26" s="209"/>
      <c r="M26" s="210"/>
    </row>
    <row r="27" spans="1:13" s="182" customFormat="1" ht="18" customHeight="1">
      <c r="A27" s="351" t="s">
        <v>106</v>
      </c>
      <c r="B27" s="526">
        <f>'IZOSTANCI OPOVO'!B27+'IZOSTANCI SEFKERIN'!B27+'IZOSTANCI SAKULE'!B27+'IZOSTANCI BARANDA'!B27+'IZOSTANCI OPOVO'!B28+'IZOSTANCI SEFKERIN'!B28+'IZOSTANCI SAKULE'!B28+'IZOSTANCI BARANDA'!B28+'IZOSTANCI OPOVO'!B29+'IZOSTANCI SEFKERIN'!B29+'IZOSTANCI SAKULE'!B29+'IZOSTANCI BARANDA'!B29</f>
        <v>107</v>
      </c>
      <c r="C27" s="244">
        <f>'IZOSTANCI OPOVO'!C27+'IZOSTANCI SEFKERIN'!C27+'IZOSTANCI SAKULE'!C27+'IZOSTANCI BARANDA'!C27+'IZOSTANCI OPOVO'!C28+'IZOSTANCI SEFKERIN'!C28+'IZOSTANCI SAKULE'!C28+'IZOSTANCI BARANDA'!C28+'IZOSTANCI OPOVO'!C29+'IZOSTANCI SEFKERIN'!C29+'IZOSTANCI SAKULE'!C29+'IZOSTANCI BARANDA'!C29</f>
        <v>8504</v>
      </c>
      <c r="D27" s="244">
        <f>'IZOSTANCI OPOVO'!D27+'IZOSTANCI SEFKERIN'!D27+'IZOSTANCI SAKULE'!D27+'IZOSTANCI BARANDA'!D27+'IZOSTANCI OPOVO'!D28+'IZOSTANCI SEFKERIN'!D28+'IZOSTANCI SAKULE'!D28+'IZOSTANCI BARANDA'!D28+'IZOSTANCI OPOVO'!D29+'IZOSTANCI SEFKERIN'!D29+'IZOSTANCI SAKULE'!D29+'IZOSTANCI BARANDA'!D29</f>
        <v>1089</v>
      </c>
      <c r="E27" s="119">
        <f t="shared" si="0"/>
        <v>9593</v>
      </c>
      <c r="F27" s="237">
        <f t="shared" si="1"/>
        <v>89.65420560747664</v>
      </c>
      <c r="G27" s="523">
        <f>'IZOSTANCI OPOVO'!G27+'IZOSTANCI SEFKERIN'!G27+'IZOSTANCI SAKULE'!G27+'IZOSTANCI BARANDA'!G27+'IZOSTANCI OPOVO'!G28+'IZOSTANCI SEFKERIN'!G28+'IZOSTANCI SAKULE'!G28+'IZOSTANCI BARANDA'!G28+'IZOSTANCI OPOVO'!G29+'IZOSTANCI SEFKERIN'!G29+'IZOSTANCI SAKULE'!G29+'IZOSTANCI BARANDA'!G29</f>
        <v>0</v>
      </c>
      <c r="H27" s="243"/>
      <c r="I27" s="209"/>
      <c r="J27" s="209"/>
      <c r="K27" s="209"/>
      <c r="L27" s="209"/>
      <c r="M27" s="210"/>
    </row>
    <row r="28" spans="1:13" s="182" customFormat="1" ht="18" customHeight="1" hidden="1">
      <c r="A28" s="351" t="s">
        <v>33</v>
      </c>
      <c r="B28" s="526"/>
      <c r="C28" s="244"/>
      <c r="D28" s="244"/>
      <c r="E28" s="119">
        <f t="shared" si="0"/>
        <v>0</v>
      </c>
      <c r="F28" s="237" t="e">
        <f t="shared" si="1"/>
        <v>#DIV/0!</v>
      </c>
      <c r="G28" s="524"/>
      <c r="H28" s="243"/>
      <c r="I28" s="209"/>
      <c r="J28" s="209"/>
      <c r="K28" s="209"/>
      <c r="L28" s="209"/>
      <c r="M28" s="210"/>
    </row>
    <row r="29" spans="1:13" s="182" customFormat="1" ht="18" customHeight="1" hidden="1">
      <c r="A29" s="351" t="s">
        <v>78</v>
      </c>
      <c r="B29" s="526"/>
      <c r="C29" s="244"/>
      <c r="D29" s="244"/>
      <c r="E29" s="119">
        <f t="shared" si="0"/>
        <v>0</v>
      </c>
      <c r="F29" s="237" t="e">
        <f t="shared" si="1"/>
        <v>#DIV/0!</v>
      </c>
      <c r="G29" s="524"/>
      <c r="H29" s="243"/>
      <c r="I29" s="209"/>
      <c r="J29" s="209"/>
      <c r="K29" s="209"/>
      <c r="L29" s="209"/>
      <c r="M29" s="210"/>
    </row>
    <row r="30" spans="1:13" s="182" customFormat="1" ht="18" customHeight="1" thickBot="1">
      <c r="A30" s="351" t="s">
        <v>107</v>
      </c>
      <c r="B30" s="526">
        <f>'IZOSTANCI OPOVO'!B30+'IZOSTANCI SEFKERIN'!B30+'IZOSTANCI SAKULE'!B30+'IZOSTANCI BARANDA'!B30+'IZOSTANCI OPOVO'!B31+'IZOSTANCI SEFKERIN'!B31+'IZOSTANCI SAKULE'!B31+'IZOSTANCI BARANDA'!B31+'IZOSTANCI OPOVO'!B32+'IZOSTANCI SEFKERIN'!B32+'IZOSTANCI SAKULE'!B32+'IZOSTANCI BARANDA'!B32</f>
        <v>96</v>
      </c>
      <c r="C30" s="244">
        <f>'IZOSTANCI OPOVO'!C30+'IZOSTANCI SEFKERIN'!C30+'IZOSTANCI SAKULE'!C30+'IZOSTANCI BARANDA'!C30+'IZOSTANCI OPOVO'!C31+'IZOSTANCI SEFKERIN'!C31+'IZOSTANCI SAKULE'!C31+'IZOSTANCI BARANDA'!C31+'IZOSTANCI OPOVO'!C32+'IZOSTANCI SEFKERIN'!C32+'IZOSTANCI SAKULE'!C32+'IZOSTANCI BARANDA'!C32</f>
        <v>7296</v>
      </c>
      <c r="D30" s="244">
        <f>'IZOSTANCI OPOVO'!D30+'IZOSTANCI SEFKERIN'!D30+'IZOSTANCI SAKULE'!D30+'IZOSTANCI BARANDA'!D30+'IZOSTANCI OPOVO'!D31+'IZOSTANCI SEFKERIN'!D31+'IZOSTANCI SAKULE'!D31+'IZOSTANCI BARANDA'!D31+'IZOSTANCI OPOVO'!D32+'IZOSTANCI SEFKERIN'!D32+'IZOSTANCI SAKULE'!D32+'IZOSTANCI BARANDA'!D32</f>
        <v>241</v>
      </c>
      <c r="E30" s="119">
        <f t="shared" si="0"/>
        <v>7537</v>
      </c>
      <c r="F30" s="237">
        <f t="shared" si="1"/>
        <v>78.51041666666667</v>
      </c>
      <c r="G30" s="523">
        <f>'IZOSTANCI OPOVO'!G30+'IZOSTANCI SEFKERIN'!G30+'IZOSTANCI SAKULE'!G30+'IZOSTANCI BARANDA'!G30+'IZOSTANCI OPOVO'!G31+'IZOSTANCI SEFKERIN'!G31+'IZOSTANCI SAKULE'!G31+'IZOSTANCI BARANDA'!G31+'IZOSTANCI OPOVO'!G32+'IZOSTANCI SEFKERIN'!G32+'IZOSTANCI SAKULE'!G32+'IZOSTANCI BARANDA'!G32</f>
        <v>0</v>
      </c>
      <c r="H30" s="243"/>
      <c r="I30" s="209"/>
      <c r="J30" s="209"/>
      <c r="K30" s="209"/>
      <c r="L30" s="209"/>
      <c r="M30" s="210"/>
    </row>
    <row r="31" spans="1:13" s="182" customFormat="1" ht="18" customHeight="1" hidden="1">
      <c r="A31" s="351" t="s">
        <v>35</v>
      </c>
      <c r="B31" s="387"/>
      <c r="C31" s="248"/>
      <c r="D31" s="245"/>
      <c r="E31" s="119">
        <f t="shared" si="0"/>
        <v>0</v>
      </c>
      <c r="F31" s="122" t="e">
        <f t="shared" si="1"/>
        <v>#DIV/0!</v>
      </c>
      <c r="G31" s="282"/>
      <c r="H31" s="243"/>
      <c r="I31" s="209"/>
      <c r="J31" s="209"/>
      <c r="K31" s="209"/>
      <c r="L31" s="209"/>
      <c r="M31" s="210"/>
    </row>
    <row r="32" spans="1:13" s="182" customFormat="1" ht="18" customHeight="1" hidden="1" thickBot="1">
      <c r="A32" s="352" t="s">
        <v>87</v>
      </c>
      <c r="B32" s="388"/>
      <c r="C32" s="248"/>
      <c r="D32" s="245"/>
      <c r="E32" s="120">
        <f t="shared" si="0"/>
        <v>0</v>
      </c>
      <c r="F32" s="123" t="e">
        <f t="shared" si="1"/>
        <v>#DIV/0!</v>
      </c>
      <c r="G32" s="282"/>
      <c r="H32" s="243"/>
      <c r="I32" s="209"/>
      <c r="J32" s="209"/>
      <c r="K32" s="209"/>
      <c r="L32" s="209"/>
      <c r="M32" s="210"/>
    </row>
    <row r="33" spans="1:13" s="250" customFormat="1" ht="18" customHeight="1" thickBot="1">
      <c r="A33" s="420" t="s">
        <v>36</v>
      </c>
      <c r="B33" s="409">
        <f>SUM(B20:B32)</f>
        <v>445</v>
      </c>
      <c r="C33" s="410">
        <f>SUM(C20:C32)</f>
        <v>33713</v>
      </c>
      <c r="D33" s="421">
        <f>SUM(D20:D32)</f>
        <v>2868</v>
      </c>
      <c r="E33" s="410">
        <f t="shared" si="0"/>
        <v>36581</v>
      </c>
      <c r="F33" s="411">
        <f t="shared" si="1"/>
        <v>82.20449438202247</v>
      </c>
      <c r="G33" s="422">
        <f>SUM(G20:G32)</f>
        <v>3</v>
      </c>
      <c r="H33" s="246"/>
      <c r="I33" s="249"/>
      <c r="J33" s="249"/>
      <c r="K33" s="249"/>
      <c r="L33" s="249"/>
      <c r="M33" s="249"/>
    </row>
    <row r="34" spans="1:13" s="253" customFormat="1" ht="18" customHeight="1" thickBot="1">
      <c r="A34" s="413" t="s">
        <v>37</v>
      </c>
      <c r="B34" s="414">
        <f>B19+B33</f>
        <v>885</v>
      </c>
      <c r="C34" s="415">
        <f>C19+C33</f>
        <v>53006</v>
      </c>
      <c r="D34" s="416">
        <f>D19+D33</f>
        <v>9840</v>
      </c>
      <c r="E34" s="417">
        <f t="shared" si="0"/>
        <v>62846</v>
      </c>
      <c r="F34" s="418">
        <f t="shared" si="1"/>
        <v>71.01242937853107</v>
      </c>
      <c r="G34" s="419">
        <f>G19+G33</f>
        <v>24</v>
      </c>
      <c r="H34" s="251"/>
      <c r="I34" s="252"/>
      <c r="J34" s="252"/>
      <c r="K34" s="252"/>
      <c r="L34" s="252"/>
      <c r="M34" s="252"/>
    </row>
    <row r="35" spans="8:13" ht="15.75">
      <c r="H35" s="202"/>
      <c r="I35" s="202"/>
      <c r="J35" s="202"/>
      <c r="K35" s="202"/>
      <c r="L35" s="202"/>
      <c r="M35" s="202"/>
    </row>
    <row r="36" ht="15.75" hidden="1"/>
  </sheetData>
  <sheetProtection selectLockedCells="1"/>
  <mergeCells count="3">
    <mergeCell ref="A1:G1"/>
    <mergeCell ref="A2:G2"/>
    <mergeCell ref="A3:G3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4"/>
  </sheetPr>
  <dimension ref="A1:BZ35"/>
  <sheetViews>
    <sheetView tabSelected="1" view="pageBreakPreview" zoomScaleNormal="85" zoomScaleSheetLayoutView="100" zoomScalePageLayoutView="0" workbookViewId="0" topLeftCell="A1">
      <selection activeCell="A2" sqref="A2:N2"/>
    </sheetView>
  </sheetViews>
  <sheetFormatPr defaultColWidth="0" defaultRowHeight="15.75" customHeight="1" zeroHeight="1"/>
  <cols>
    <col min="1" max="2" width="7.796875" style="109" customWidth="1"/>
    <col min="3" max="3" width="7.796875" style="109" hidden="1" customWidth="1"/>
    <col min="4" max="7" width="7.796875" style="109" customWidth="1"/>
    <col min="8" max="8" width="7.796875" style="110" customWidth="1"/>
    <col min="9" max="9" width="7.796875" style="109" customWidth="1"/>
    <col min="10" max="10" width="7.796875" style="110" customWidth="1"/>
    <col min="11" max="11" width="7.796875" style="109" customWidth="1"/>
    <col min="12" max="12" width="7.796875" style="111" customWidth="1"/>
    <col min="13" max="13" width="7.796875" style="109" customWidth="1"/>
    <col min="14" max="14" width="7.796875" style="111" customWidth="1"/>
    <col min="15" max="15" width="1.2890625" style="109" customWidth="1"/>
    <col min="16" max="16" width="6" style="111" hidden="1" customWidth="1"/>
    <col min="17" max="18" width="6" style="109" hidden="1" customWidth="1"/>
    <col min="19" max="22" width="5.19921875" style="109" hidden="1" customWidth="1"/>
    <col min="23" max="23" width="5.19921875" style="255" hidden="1" customWidth="1"/>
    <col min="24" max="16384" width="5.19921875" style="109" hidden="1" customWidth="1"/>
  </cols>
  <sheetData>
    <row r="1" spans="1:22" ht="15.75">
      <c r="A1" s="696" t="s">
        <v>176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546"/>
      <c r="P1" s="148"/>
      <c r="Q1" s="148"/>
      <c r="R1" s="148"/>
      <c r="S1" s="149"/>
      <c r="T1" s="149"/>
      <c r="U1" s="149"/>
      <c r="V1" s="254"/>
    </row>
    <row r="2" spans="1:22" ht="14.25" customHeight="1">
      <c r="A2" s="696" t="s">
        <v>138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546"/>
      <c r="P2" s="148"/>
      <c r="Q2" s="148"/>
      <c r="R2" s="148"/>
      <c r="S2" s="149"/>
      <c r="T2" s="149"/>
      <c r="U2" s="149"/>
      <c r="V2" s="254"/>
    </row>
    <row r="3" spans="1:23" ht="15.75" hidden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546"/>
      <c r="P3" s="148"/>
      <c r="Q3" s="148"/>
      <c r="R3" s="148"/>
      <c r="S3" s="149"/>
      <c r="T3" s="149"/>
      <c r="U3" s="149"/>
      <c r="V3" s="114"/>
      <c r="W3" s="118"/>
    </row>
    <row r="4" spans="15:78" ht="16.5" thickBot="1">
      <c r="O4" s="118"/>
      <c r="P4" s="202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</row>
    <row r="5" spans="1:78" s="257" customFormat="1" ht="72" customHeight="1">
      <c r="A5" s="395" t="s">
        <v>3</v>
      </c>
      <c r="B5" s="391" t="s">
        <v>53</v>
      </c>
      <c r="C5" s="390" t="s">
        <v>54</v>
      </c>
      <c r="D5" s="390" t="s">
        <v>55</v>
      </c>
      <c r="E5" s="390" t="s">
        <v>56</v>
      </c>
      <c r="F5" s="390" t="s">
        <v>57</v>
      </c>
      <c r="G5" s="391" t="s">
        <v>58</v>
      </c>
      <c r="H5" s="392" t="s">
        <v>59</v>
      </c>
      <c r="I5" s="390" t="s">
        <v>60</v>
      </c>
      <c r="J5" s="392" t="s">
        <v>61</v>
      </c>
      <c r="K5" s="390" t="s">
        <v>62</v>
      </c>
      <c r="L5" s="392" t="s">
        <v>63</v>
      </c>
      <c r="M5" s="390" t="s">
        <v>64</v>
      </c>
      <c r="N5" s="456" t="s">
        <v>65</v>
      </c>
      <c r="O5" s="542"/>
      <c r="P5" s="256"/>
      <c r="Q5" s="225"/>
      <c r="R5" s="256"/>
      <c r="S5" s="225"/>
      <c r="T5" s="225"/>
      <c r="U5" s="226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</row>
    <row r="6" spans="1:78" s="259" customFormat="1" ht="18" customHeight="1">
      <c r="A6" s="349" t="s">
        <v>14</v>
      </c>
      <c r="B6" s="184">
        <f>'REALIZACIJA NASTAVE OPOVO'!B6+'REALIZACIJA NASTAVE SEFKERIN'!B6+'REALIZACIJA NASTAVE SAKULE'!B6+'REALIZACIJA NASTAVE BARANDA'!B6</f>
        <v>36</v>
      </c>
      <c r="C6" s="183">
        <f>'REALIZACIJA NASTAVE OPOVO'!C6+'REALIZACIJA NASTAVE SEFKERIN'!C6+'REALIZACIJA NASTAVE SAKULE'!C6+'REALIZACIJA NASTAVE BARANDA'!C6</f>
        <v>0</v>
      </c>
      <c r="D6" s="183">
        <f>'REALIZACIJA NASTAVE OPOVO'!D6+'REALIZACIJA NASTAVE SEFKERIN'!D6+'REALIZACIJA NASTAVE SAKULE'!D6+'REALIZACIJA NASTAVE BARANDA'!D6</f>
        <v>36</v>
      </c>
      <c r="E6" s="183">
        <f>'REALIZACIJA NASTAVE OPOVO'!E6+'REALIZACIJA NASTAVE SEFKERIN'!E6+'REALIZACIJA NASTAVE SAKULE'!E6+'REALIZACIJA NASTAVE BARANDA'!E6</f>
        <v>0</v>
      </c>
      <c r="F6" s="183">
        <f>'REALIZACIJA NASTAVE OPOVO'!F6+'REALIZACIJA NASTAVE SEFKERIN'!F6+'REALIZACIJA NASTAVE SAKULE'!F6+'REALIZACIJA NASTAVE BARANDA'!F6</f>
        <v>0</v>
      </c>
      <c r="G6" s="183">
        <f>'REALIZACIJA NASTAVE OPOVO'!G6+'REALIZACIJA NASTAVE SEFKERIN'!G6+'REALIZACIJA NASTAVE SAKULE'!G6+'REALIZACIJA NASTAVE BARANDA'!G6</f>
        <v>0</v>
      </c>
      <c r="H6" s="183">
        <f>'REALIZACIJA NASTAVE OPOVO'!H6+'REALIZACIJA NASTAVE SEFKERIN'!H6+'REALIZACIJA NASTAVE SAKULE'!H6+'REALIZACIJA NASTAVE BARANDA'!H6</f>
        <v>0</v>
      </c>
      <c r="I6" s="183">
        <f>'REALIZACIJA NASTAVE OPOVO'!I6+'REALIZACIJA NASTAVE SEFKERIN'!I6+'REALIZACIJA NASTAVE SAKULE'!I6+'REALIZACIJA NASTAVE BARANDA'!I6</f>
        <v>0</v>
      </c>
      <c r="J6" s="183">
        <f>'REALIZACIJA NASTAVE OPOVO'!J6+'REALIZACIJA NASTAVE SEFKERIN'!J6+'REALIZACIJA NASTAVE SAKULE'!J6+'REALIZACIJA NASTAVE BARANDA'!J6</f>
        <v>0</v>
      </c>
      <c r="K6" s="291">
        <f>'REALIZACIJA NASTAVE OPOVO'!K6+'REALIZACIJA NASTAVE SEFKERIN'!K6+'REALIZACIJA NASTAVE SAKULE'!K6+'REALIZACIJA NASTAVE BARANDA'!K6</f>
        <v>827</v>
      </c>
      <c r="L6" s="291">
        <f>'REALIZACIJA NASTAVE OPOVO'!L6+'REALIZACIJA NASTAVE SEFKERIN'!L6+'REALIZACIJA NASTAVE SAKULE'!L6+'REALIZACIJA NASTAVE BARANDA'!L6</f>
        <v>827</v>
      </c>
      <c r="M6" s="183">
        <f>'REALIZACIJA NASTAVE OPOVO'!M6+'REALIZACIJA NASTAVE SEFKERIN'!M6+'REALIZACIJA NASTAVE SAKULE'!M6+'REALIZACIJA NASTAVE BARANDA'!M6</f>
        <v>0</v>
      </c>
      <c r="N6" s="484">
        <f>'REALIZACIJA NASTAVE OPOVO'!N6+'REALIZACIJA NASTAVE SEFKERIN'!N6+'REALIZACIJA NASTAVE SAKULE'!N6+'REALIZACIJA NASTAVE BARANDA'!N6</f>
        <v>0</v>
      </c>
      <c r="O6" s="543"/>
      <c r="P6" s="258"/>
      <c r="Q6" s="209"/>
      <c r="R6" s="243"/>
      <c r="S6" s="209"/>
      <c r="T6" s="209"/>
      <c r="U6" s="209"/>
      <c r="V6" s="210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</row>
    <row r="7" spans="1:78" s="259" customFormat="1" ht="18" customHeight="1">
      <c r="A7" s="351" t="s">
        <v>100</v>
      </c>
      <c r="B7" s="184">
        <f>'REALIZACIJA NASTAVE OPOVO'!B7+'REALIZACIJA NASTAVE SEFKERIN'!B7+'REALIZACIJA NASTAVE SAKULE'!B7+'REALIZACIJA NASTAVE BARANDA'!B7+'REALIZACIJA NASTAVE OPOVO'!B8+'REALIZACIJA NASTAVE SEFKERIN'!B8+'REALIZACIJA NASTAVE SAKULE'!B8+'REALIZACIJA NASTAVE BARANDA'!B8+'REALIZACIJA NASTAVE OPOVO'!B9+'REALIZACIJA NASTAVE SEFKERIN'!B9+'REALIZACIJA NASTAVE SAKULE'!B9+'REALIZACIJA NASTAVE BARANDA'!B9</f>
        <v>216</v>
      </c>
      <c r="C7" s="183">
        <f>'REALIZACIJA NASTAVE OPOVO'!C7+'REALIZACIJA NASTAVE SEFKERIN'!C7+'REALIZACIJA NASTAVE SAKULE'!C7+'REALIZACIJA NASTAVE BARANDA'!C7+'REALIZACIJA NASTAVE OPOVO'!C8+'REALIZACIJA NASTAVE SEFKERIN'!C8+'REALIZACIJA NASTAVE SAKULE'!C8+'REALIZACIJA NASTAVE BARANDA'!C8+'REALIZACIJA NASTAVE OPOVO'!C9+'REALIZACIJA NASTAVE SEFKERIN'!C9+'REALIZACIJA NASTAVE SAKULE'!C9+'REALIZACIJA NASTAVE BARANDA'!C9</f>
        <v>0</v>
      </c>
      <c r="D7" s="183">
        <f>'REALIZACIJA NASTAVE OPOVO'!D7+'REALIZACIJA NASTAVE SEFKERIN'!D7+'REALIZACIJA NASTAVE SAKULE'!D7+'REALIZACIJA NASTAVE BARANDA'!D7+'REALIZACIJA NASTAVE OPOVO'!D8+'REALIZACIJA NASTAVE SEFKERIN'!D8+'REALIZACIJA NASTAVE SAKULE'!D8+'REALIZACIJA NASTAVE BARANDA'!D8+'REALIZACIJA NASTAVE OPOVO'!D9+'REALIZACIJA NASTAVE SEFKERIN'!D9+'REALIZACIJA NASTAVE SAKULE'!D9+'REALIZACIJA NASTAVE BARANDA'!D9</f>
        <v>216</v>
      </c>
      <c r="E7" s="183">
        <f>'REALIZACIJA NASTAVE OPOVO'!E7+'REALIZACIJA NASTAVE SEFKERIN'!E7+'REALIZACIJA NASTAVE SAKULE'!E7+'REALIZACIJA NASTAVE BARANDA'!E7+'REALIZACIJA NASTAVE OPOVO'!E8+'REALIZACIJA NASTAVE SEFKERIN'!E8+'REALIZACIJA NASTAVE SAKULE'!E8+'REALIZACIJA NASTAVE BARANDA'!E8+'REALIZACIJA NASTAVE OPOVO'!E9+'REALIZACIJA NASTAVE SEFKERIN'!E9+'REALIZACIJA NASTAVE SAKULE'!E9+'REALIZACIJA NASTAVE BARANDA'!E9</f>
        <v>0</v>
      </c>
      <c r="F7" s="183">
        <f>'REALIZACIJA NASTAVE OPOVO'!F7+'REALIZACIJA NASTAVE SEFKERIN'!F7+'REALIZACIJA NASTAVE SAKULE'!F7+'REALIZACIJA NASTAVE BARANDA'!F7+'REALIZACIJA NASTAVE OPOVO'!F8+'REALIZACIJA NASTAVE SEFKERIN'!F8+'REALIZACIJA NASTAVE SAKULE'!F8+'REALIZACIJA NASTAVE BARANDA'!F8+'REALIZACIJA NASTAVE OPOVO'!F9+'REALIZACIJA NASTAVE SEFKERIN'!F9+'REALIZACIJA NASTAVE SAKULE'!F9+'REALIZACIJA NASTAVE BARANDA'!F9</f>
        <v>15</v>
      </c>
      <c r="G7" s="183">
        <f>'REALIZACIJA NASTAVE OPOVO'!G7+'REALIZACIJA NASTAVE SEFKERIN'!G7+'REALIZACIJA NASTAVE SAKULE'!G7+'REALIZACIJA NASTAVE BARANDA'!G7+'REALIZACIJA NASTAVE OPOVO'!G8+'REALIZACIJA NASTAVE SEFKERIN'!G8+'REALIZACIJA NASTAVE SAKULE'!G8+'REALIZACIJA NASTAVE BARANDA'!G8+'REALIZACIJA NASTAVE OPOVO'!G9+'REALIZACIJA NASTAVE SEFKERIN'!G9+'REALIZACIJA NASTAVE SAKULE'!G9+'REALIZACIJA NASTAVE BARANDA'!G9</f>
        <v>0</v>
      </c>
      <c r="H7" s="183">
        <f>'REALIZACIJA NASTAVE OPOVO'!H7+'REALIZACIJA NASTAVE SEFKERIN'!H7+'REALIZACIJA NASTAVE SAKULE'!H7+'REALIZACIJA NASTAVE BARANDA'!H7+'REALIZACIJA NASTAVE OPOVO'!H8+'REALIZACIJA NASTAVE SEFKERIN'!H8+'REALIZACIJA NASTAVE SAKULE'!H8+'REALIZACIJA NASTAVE BARANDA'!H8+'REALIZACIJA NASTAVE OPOVO'!H9+'REALIZACIJA NASTAVE SEFKERIN'!H9+'REALIZACIJA NASTAVE SAKULE'!H9+'REALIZACIJA NASTAVE BARANDA'!H9</f>
        <v>0</v>
      </c>
      <c r="I7" s="183">
        <f>'REALIZACIJA NASTAVE OPOVO'!I7+'REALIZACIJA NASTAVE SEFKERIN'!I7+'REALIZACIJA NASTAVE SAKULE'!I7+'REALIZACIJA NASTAVE BARANDA'!I7+'REALIZACIJA NASTAVE OPOVO'!I8+'REALIZACIJA NASTAVE SEFKERIN'!I8+'REALIZACIJA NASTAVE SAKULE'!I8+'REALIZACIJA NASTAVE BARANDA'!I8+'REALIZACIJA NASTAVE OPOVO'!I9+'REALIZACIJA NASTAVE SEFKERIN'!I9+'REALIZACIJA NASTAVE SAKULE'!I9+'REALIZACIJA NASTAVE BARANDA'!I9</f>
        <v>0</v>
      </c>
      <c r="J7" s="183">
        <f>'REALIZACIJA NASTAVE OPOVO'!J7+'REALIZACIJA NASTAVE SEFKERIN'!J7+'REALIZACIJA NASTAVE SAKULE'!J7+'REALIZACIJA NASTAVE BARANDA'!J7+'REALIZACIJA NASTAVE OPOVO'!J8+'REALIZACIJA NASTAVE SEFKERIN'!J8+'REALIZACIJA NASTAVE SAKULE'!J8+'REALIZACIJA NASTAVE BARANDA'!J8+'REALIZACIJA NASTAVE OPOVO'!J9+'REALIZACIJA NASTAVE SEFKERIN'!J9+'REALIZACIJA NASTAVE SAKULE'!J9+'REALIZACIJA NASTAVE BARANDA'!J9</f>
        <v>0</v>
      </c>
      <c r="K7" s="291">
        <f>'REALIZACIJA NASTAVE OPOVO'!K7+'REALIZACIJA NASTAVE SEFKERIN'!K7+'REALIZACIJA NASTAVE SAKULE'!K7+'REALIZACIJA NASTAVE BARANDA'!K7+'REALIZACIJA NASTAVE OPOVO'!K8+'REALIZACIJA NASTAVE SEFKERIN'!K8+'REALIZACIJA NASTAVE SAKULE'!K8+'REALIZACIJA NASTAVE BARANDA'!K8+'REALIZACIJA NASTAVE OPOVO'!K9+'REALIZACIJA NASTAVE SEFKERIN'!K9+'REALIZACIJA NASTAVE SAKULE'!K9+'REALIZACIJA NASTAVE BARANDA'!K9</f>
        <v>4104</v>
      </c>
      <c r="L7" s="291">
        <f>'REALIZACIJA NASTAVE OPOVO'!L7+'REALIZACIJA NASTAVE SEFKERIN'!L7+'REALIZACIJA NASTAVE SAKULE'!L7+'REALIZACIJA NASTAVE BARANDA'!L7+'REALIZACIJA NASTAVE OPOVO'!L8+'REALIZACIJA NASTAVE SEFKERIN'!L8+'REALIZACIJA NASTAVE SAKULE'!L8+'REALIZACIJA NASTAVE BARANDA'!L8+'REALIZACIJA NASTAVE OPOVO'!L9+'REALIZACIJA NASTAVE SEFKERIN'!L9+'REALIZACIJA NASTAVE SAKULE'!L9+'REALIZACIJA NASTAVE BARANDA'!L9</f>
        <v>4104</v>
      </c>
      <c r="M7" s="183">
        <f>'REALIZACIJA NASTAVE OPOVO'!M7+'REALIZACIJA NASTAVE SEFKERIN'!M7+'REALIZACIJA NASTAVE SAKULE'!M7+'REALIZACIJA NASTAVE BARANDA'!M7+'REALIZACIJA NASTAVE OPOVO'!M8+'REALIZACIJA NASTAVE SEFKERIN'!M8+'REALIZACIJA NASTAVE SAKULE'!M8+'REALIZACIJA NASTAVE BARANDA'!M8+'REALIZACIJA NASTAVE OPOVO'!M9+'REALIZACIJA NASTAVE SEFKERIN'!M9+'REALIZACIJA NASTAVE SAKULE'!M9+'REALIZACIJA NASTAVE BARANDA'!M9</f>
        <v>0</v>
      </c>
      <c r="N7" s="484">
        <f>'REALIZACIJA NASTAVE OPOVO'!N7+'REALIZACIJA NASTAVE SEFKERIN'!N7+'REALIZACIJA NASTAVE SAKULE'!N7+'REALIZACIJA NASTAVE BARANDA'!N7+'REALIZACIJA NASTAVE OPOVO'!N8+'REALIZACIJA NASTAVE SEFKERIN'!N8+'REALIZACIJA NASTAVE SAKULE'!N8+'REALIZACIJA NASTAVE BARANDA'!N8+'REALIZACIJA NASTAVE OPOVO'!N9+'REALIZACIJA NASTAVE SEFKERIN'!N9+'REALIZACIJA NASTAVE SAKULE'!N9+'REALIZACIJA NASTAVE BARANDA'!N9</f>
        <v>0</v>
      </c>
      <c r="O7" s="543"/>
      <c r="P7" s="258"/>
      <c r="Q7" s="209"/>
      <c r="R7" s="243"/>
      <c r="S7" s="209"/>
      <c r="T7" s="209"/>
      <c r="U7" s="209"/>
      <c r="V7" s="210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</row>
    <row r="8" spans="1:78" s="259" customFormat="1" ht="18" customHeight="1" hidden="1">
      <c r="A8" s="351" t="s">
        <v>16</v>
      </c>
      <c r="B8" s="184"/>
      <c r="C8" s="183"/>
      <c r="D8" s="183"/>
      <c r="E8" s="183"/>
      <c r="F8" s="183"/>
      <c r="G8" s="183"/>
      <c r="H8" s="227"/>
      <c r="I8" s="183"/>
      <c r="J8" s="228"/>
      <c r="K8" s="291"/>
      <c r="L8" s="244"/>
      <c r="M8" s="183"/>
      <c r="N8" s="535"/>
      <c r="O8" s="543"/>
      <c r="P8" s="258"/>
      <c r="Q8" s="209"/>
      <c r="R8" s="243"/>
      <c r="S8" s="209"/>
      <c r="T8" s="209"/>
      <c r="U8" s="209"/>
      <c r="V8" s="210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</row>
    <row r="9" spans="1:78" s="259" customFormat="1" ht="18" customHeight="1" hidden="1">
      <c r="A9" s="351" t="s">
        <v>85</v>
      </c>
      <c r="B9" s="184"/>
      <c r="C9" s="183"/>
      <c r="D9" s="183"/>
      <c r="E9" s="183"/>
      <c r="F9" s="183"/>
      <c r="G9" s="183"/>
      <c r="H9" s="227"/>
      <c r="I9" s="183"/>
      <c r="J9" s="228"/>
      <c r="K9" s="291"/>
      <c r="L9" s="244"/>
      <c r="M9" s="183"/>
      <c r="N9" s="535"/>
      <c r="O9" s="543"/>
      <c r="P9" s="258"/>
      <c r="Q9" s="209"/>
      <c r="R9" s="243"/>
      <c r="S9" s="209"/>
      <c r="T9" s="209"/>
      <c r="U9" s="209"/>
      <c r="V9" s="210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</row>
    <row r="10" spans="1:78" s="259" customFormat="1" ht="18" customHeight="1">
      <c r="A10" s="351" t="s">
        <v>101</v>
      </c>
      <c r="B10" s="184">
        <f>'REALIZACIJA NASTAVE OPOVO'!B10+'REALIZACIJA NASTAVE SEFKERIN'!B10+'REALIZACIJA NASTAVE SAKULE'!B10+'REALIZACIJA NASTAVE BARANDA'!B10+'REALIZACIJA NASTAVE OPOVO'!B11+'REALIZACIJA NASTAVE SEFKERIN'!B11+'REALIZACIJA NASTAVE SAKULE'!B11+'REALIZACIJA NASTAVE BARANDA'!B11+'REALIZACIJA NASTAVE OPOVO'!B12+'REALIZACIJA NASTAVE SEFKERIN'!B12+'REALIZACIJA NASTAVE SAKULE'!B12+'REALIZACIJA NASTAVE BARANDA'!B12</f>
        <v>180</v>
      </c>
      <c r="C10" s="183">
        <f>'REALIZACIJA NASTAVE OPOVO'!C10+'REALIZACIJA NASTAVE SEFKERIN'!C10+'REALIZACIJA NASTAVE SAKULE'!C10+'REALIZACIJA NASTAVE BARANDA'!C10+'REALIZACIJA NASTAVE OPOVO'!C11+'REALIZACIJA NASTAVE SEFKERIN'!C11+'REALIZACIJA NASTAVE SAKULE'!C11+'REALIZACIJA NASTAVE BARANDA'!C11+'REALIZACIJA NASTAVE OPOVO'!C12+'REALIZACIJA NASTAVE SEFKERIN'!C12+'REALIZACIJA NASTAVE SAKULE'!C12+'REALIZACIJA NASTAVE BARANDA'!C12</f>
        <v>0</v>
      </c>
      <c r="D10" s="183">
        <f>'REALIZACIJA NASTAVE OPOVO'!D10+'REALIZACIJA NASTAVE SEFKERIN'!D10+'REALIZACIJA NASTAVE SAKULE'!D10+'REALIZACIJA NASTAVE BARANDA'!D10+'REALIZACIJA NASTAVE OPOVO'!D11+'REALIZACIJA NASTAVE SEFKERIN'!D11+'REALIZACIJA NASTAVE SAKULE'!D11+'REALIZACIJA NASTAVE BARANDA'!D11+'REALIZACIJA NASTAVE OPOVO'!D12+'REALIZACIJA NASTAVE SEFKERIN'!D12+'REALIZACIJA NASTAVE SAKULE'!D12+'REALIZACIJA NASTAVE BARANDA'!D12</f>
        <v>180</v>
      </c>
      <c r="E10" s="183">
        <f>'REALIZACIJA NASTAVE OPOVO'!E10+'REALIZACIJA NASTAVE SEFKERIN'!E10+'REALIZACIJA NASTAVE SAKULE'!E10+'REALIZACIJA NASTAVE BARANDA'!E10+'REALIZACIJA NASTAVE OPOVO'!E11+'REALIZACIJA NASTAVE SEFKERIN'!E11+'REALIZACIJA NASTAVE SAKULE'!E11+'REALIZACIJA NASTAVE BARANDA'!E11+'REALIZACIJA NASTAVE OPOVO'!E12+'REALIZACIJA NASTAVE SEFKERIN'!E12+'REALIZACIJA NASTAVE SAKULE'!E12+'REALIZACIJA NASTAVE BARANDA'!E12</f>
        <v>0</v>
      </c>
      <c r="F10" s="183">
        <f>'REALIZACIJA NASTAVE OPOVO'!F10+'REALIZACIJA NASTAVE SEFKERIN'!F10+'REALIZACIJA NASTAVE SAKULE'!F10+'REALIZACIJA NASTAVE BARANDA'!F10+'REALIZACIJA NASTAVE OPOVO'!F11+'REALIZACIJA NASTAVE SEFKERIN'!F11+'REALIZACIJA NASTAVE SAKULE'!F11+'REALIZACIJA NASTAVE BARANDA'!F11+'REALIZACIJA NASTAVE OPOVO'!F12+'REALIZACIJA NASTAVE SEFKERIN'!F12+'REALIZACIJA NASTAVE SAKULE'!F12+'REALIZACIJA NASTAVE BARANDA'!F12</f>
        <v>15</v>
      </c>
      <c r="G10" s="183">
        <f>'REALIZACIJA NASTAVE OPOVO'!G10+'REALIZACIJA NASTAVE SEFKERIN'!G10+'REALIZACIJA NASTAVE SAKULE'!G10+'REALIZACIJA NASTAVE BARANDA'!G10+'REALIZACIJA NASTAVE OPOVO'!G11+'REALIZACIJA NASTAVE SEFKERIN'!G11+'REALIZACIJA NASTAVE SAKULE'!G11+'REALIZACIJA NASTAVE BARANDA'!G11+'REALIZACIJA NASTAVE OPOVO'!G12+'REALIZACIJA NASTAVE SEFKERIN'!G12+'REALIZACIJA NASTAVE SAKULE'!G12+'REALIZACIJA NASTAVE BARANDA'!G12</f>
        <v>0</v>
      </c>
      <c r="H10" s="183">
        <f>'REALIZACIJA NASTAVE OPOVO'!H10+'REALIZACIJA NASTAVE SEFKERIN'!H10+'REALIZACIJA NASTAVE SAKULE'!H10+'REALIZACIJA NASTAVE BARANDA'!H10+'REALIZACIJA NASTAVE OPOVO'!H11+'REALIZACIJA NASTAVE SEFKERIN'!H11+'REALIZACIJA NASTAVE SAKULE'!H11+'REALIZACIJA NASTAVE BARANDA'!H11+'REALIZACIJA NASTAVE OPOVO'!H12+'REALIZACIJA NASTAVE SEFKERIN'!H12+'REALIZACIJA NASTAVE SAKULE'!H12+'REALIZACIJA NASTAVE BARANDA'!H12</f>
        <v>0</v>
      </c>
      <c r="I10" s="183">
        <f>'REALIZACIJA NASTAVE OPOVO'!I10+'REALIZACIJA NASTAVE SEFKERIN'!I10+'REALIZACIJA NASTAVE SAKULE'!I10+'REALIZACIJA NASTAVE BARANDA'!I10+'REALIZACIJA NASTAVE OPOVO'!I11+'REALIZACIJA NASTAVE SEFKERIN'!I11+'REALIZACIJA NASTAVE SAKULE'!I11+'REALIZACIJA NASTAVE BARANDA'!I11+'REALIZACIJA NASTAVE OPOVO'!I12+'REALIZACIJA NASTAVE SEFKERIN'!I12+'REALIZACIJA NASTAVE SAKULE'!I12+'REALIZACIJA NASTAVE BARANDA'!I12</f>
        <v>0</v>
      </c>
      <c r="J10" s="183">
        <f>'REALIZACIJA NASTAVE OPOVO'!J10+'REALIZACIJA NASTAVE SEFKERIN'!J10+'REALIZACIJA NASTAVE SAKULE'!J10+'REALIZACIJA NASTAVE BARANDA'!J10+'REALIZACIJA NASTAVE OPOVO'!J11+'REALIZACIJA NASTAVE SEFKERIN'!J11+'REALIZACIJA NASTAVE SAKULE'!J11+'REALIZACIJA NASTAVE BARANDA'!J11+'REALIZACIJA NASTAVE OPOVO'!J12+'REALIZACIJA NASTAVE SEFKERIN'!J12+'REALIZACIJA NASTAVE SAKULE'!J12+'REALIZACIJA NASTAVE BARANDA'!J12</f>
        <v>0</v>
      </c>
      <c r="K10" s="291">
        <f>'REALIZACIJA NASTAVE OPOVO'!K10+'REALIZACIJA NASTAVE SEFKERIN'!K10+'REALIZACIJA NASTAVE SAKULE'!K10+'REALIZACIJA NASTAVE BARANDA'!K10+'REALIZACIJA NASTAVE OPOVO'!K11+'REALIZACIJA NASTAVE SEFKERIN'!K11+'REALIZACIJA NASTAVE SAKULE'!K11+'REALIZACIJA NASTAVE BARANDA'!K11+'REALIZACIJA NASTAVE OPOVO'!K12+'REALIZACIJA NASTAVE SEFKERIN'!K12+'REALIZACIJA NASTAVE SAKULE'!K12+'REALIZACIJA NASTAVE BARANDA'!K12</f>
        <v>3600</v>
      </c>
      <c r="L10" s="291">
        <f>'REALIZACIJA NASTAVE OPOVO'!L10+'REALIZACIJA NASTAVE SEFKERIN'!L10+'REALIZACIJA NASTAVE SAKULE'!L10+'REALIZACIJA NASTAVE BARANDA'!L10+'REALIZACIJA NASTAVE OPOVO'!L11+'REALIZACIJA NASTAVE SEFKERIN'!L11+'REALIZACIJA NASTAVE SAKULE'!L11+'REALIZACIJA NASTAVE BARANDA'!L11+'REALIZACIJA NASTAVE OPOVO'!L12+'REALIZACIJA NASTAVE SEFKERIN'!L12+'REALIZACIJA NASTAVE SAKULE'!L12+'REALIZACIJA NASTAVE BARANDA'!L12</f>
        <v>3600</v>
      </c>
      <c r="M10" s="183">
        <f>'REALIZACIJA NASTAVE OPOVO'!M10+'REALIZACIJA NASTAVE SEFKERIN'!M10+'REALIZACIJA NASTAVE SAKULE'!M10+'REALIZACIJA NASTAVE BARANDA'!M10+'REALIZACIJA NASTAVE OPOVO'!M11+'REALIZACIJA NASTAVE SEFKERIN'!M11+'REALIZACIJA NASTAVE SAKULE'!M11+'REALIZACIJA NASTAVE BARANDA'!M11+'REALIZACIJA NASTAVE OPOVO'!M12+'REALIZACIJA NASTAVE SEFKERIN'!M12+'REALIZACIJA NASTAVE SAKULE'!M12+'REALIZACIJA NASTAVE BARANDA'!M12</f>
        <v>0</v>
      </c>
      <c r="N10" s="484">
        <f>'REALIZACIJA NASTAVE OPOVO'!N10+'REALIZACIJA NASTAVE SEFKERIN'!N10+'REALIZACIJA NASTAVE SAKULE'!N10+'REALIZACIJA NASTAVE BARANDA'!N10+'REALIZACIJA NASTAVE OPOVO'!N11+'REALIZACIJA NASTAVE SEFKERIN'!N11+'REALIZACIJA NASTAVE SAKULE'!N11+'REALIZACIJA NASTAVE BARANDA'!N11+'REALIZACIJA NASTAVE OPOVO'!N12+'REALIZACIJA NASTAVE SEFKERIN'!N12+'REALIZACIJA NASTAVE SAKULE'!N12+'REALIZACIJA NASTAVE BARANDA'!N12</f>
        <v>0</v>
      </c>
      <c r="O10" s="543"/>
      <c r="P10" s="258"/>
      <c r="Q10" s="209"/>
      <c r="R10" s="243"/>
      <c r="S10" s="209"/>
      <c r="T10" s="209"/>
      <c r="U10" s="209"/>
      <c r="V10" s="210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</row>
    <row r="11" spans="1:78" s="259" customFormat="1" ht="18" customHeight="1" hidden="1">
      <c r="A11" s="351" t="s">
        <v>18</v>
      </c>
      <c r="B11" s="184"/>
      <c r="C11" s="183"/>
      <c r="D11" s="183"/>
      <c r="E11" s="183"/>
      <c r="F11" s="183"/>
      <c r="G11" s="183"/>
      <c r="H11" s="227"/>
      <c r="I11" s="183"/>
      <c r="J11" s="228"/>
      <c r="K11" s="291"/>
      <c r="L11" s="244"/>
      <c r="M11" s="183"/>
      <c r="N11" s="535"/>
      <c r="O11" s="543"/>
      <c r="P11" s="260"/>
      <c r="Q11" s="209"/>
      <c r="R11" s="243"/>
      <c r="S11" s="209"/>
      <c r="T11" s="209"/>
      <c r="U11" s="209"/>
      <c r="V11" s="210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</row>
    <row r="12" spans="1:78" s="259" customFormat="1" ht="18" customHeight="1" hidden="1">
      <c r="A12" s="351" t="s">
        <v>86</v>
      </c>
      <c r="B12" s="184"/>
      <c r="C12" s="183"/>
      <c r="D12" s="183"/>
      <c r="E12" s="183"/>
      <c r="F12" s="183"/>
      <c r="G12" s="183"/>
      <c r="H12" s="227"/>
      <c r="I12" s="183"/>
      <c r="J12" s="228"/>
      <c r="K12" s="291"/>
      <c r="L12" s="244"/>
      <c r="M12" s="183"/>
      <c r="N12" s="535"/>
      <c r="O12" s="543"/>
      <c r="P12" s="260"/>
      <c r="Q12" s="209"/>
      <c r="R12" s="243"/>
      <c r="S12" s="209"/>
      <c r="T12" s="209"/>
      <c r="U12" s="209"/>
      <c r="V12" s="210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</row>
    <row r="13" spans="1:78" s="259" customFormat="1" ht="18" customHeight="1">
      <c r="A13" s="351" t="s">
        <v>102</v>
      </c>
      <c r="B13" s="184">
        <f>'REALIZACIJA NASTAVE OPOVO'!B13+'REALIZACIJA NASTAVE SEFKERIN'!B13+'REALIZACIJA NASTAVE SAKULE'!B13+'REALIZACIJA NASTAVE BARANDA'!B13+'REALIZACIJA NASTAVE OPOVO'!B14+'REALIZACIJA NASTAVE SEFKERIN'!B14+'REALIZACIJA NASTAVE SAKULE'!B14+'REALIZACIJA NASTAVE BARANDA'!B14+'REALIZACIJA NASTAVE OPOVO'!B15+'REALIZACIJA NASTAVE SEFKERIN'!B15+'REALIZACIJA NASTAVE SAKULE'!B15+'REALIZACIJA NASTAVE BARANDA'!B15</f>
        <v>216</v>
      </c>
      <c r="C13" s="183">
        <f>'REALIZACIJA NASTAVE OPOVO'!C13+'REALIZACIJA NASTAVE SEFKERIN'!C13+'REALIZACIJA NASTAVE SAKULE'!C13+'REALIZACIJA NASTAVE BARANDA'!C13+'REALIZACIJA NASTAVE OPOVO'!C14+'REALIZACIJA NASTAVE SEFKERIN'!C14+'REALIZACIJA NASTAVE SAKULE'!C14+'REALIZACIJA NASTAVE BARANDA'!C14+'REALIZACIJA NASTAVE OPOVO'!C15+'REALIZACIJA NASTAVE SEFKERIN'!C15+'REALIZACIJA NASTAVE SAKULE'!C15+'REALIZACIJA NASTAVE BARANDA'!C15</f>
        <v>0</v>
      </c>
      <c r="D13" s="183">
        <f>'REALIZACIJA NASTAVE OPOVO'!D13+'REALIZACIJA NASTAVE SEFKERIN'!D13+'REALIZACIJA NASTAVE SAKULE'!D13+'REALIZACIJA NASTAVE BARANDA'!D13+'REALIZACIJA NASTAVE OPOVO'!D14+'REALIZACIJA NASTAVE SEFKERIN'!D14+'REALIZACIJA NASTAVE SAKULE'!D14+'REALIZACIJA NASTAVE BARANDA'!D14+'REALIZACIJA NASTAVE OPOVO'!D15+'REALIZACIJA NASTAVE SEFKERIN'!D15+'REALIZACIJA NASTAVE SAKULE'!D15+'REALIZACIJA NASTAVE BARANDA'!D15</f>
        <v>216</v>
      </c>
      <c r="E13" s="183">
        <f>'REALIZACIJA NASTAVE OPOVO'!E13+'REALIZACIJA NASTAVE SEFKERIN'!E13+'REALIZACIJA NASTAVE SAKULE'!E13+'REALIZACIJA NASTAVE BARANDA'!E13+'REALIZACIJA NASTAVE OPOVO'!E14+'REALIZACIJA NASTAVE SEFKERIN'!E14+'REALIZACIJA NASTAVE SAKULE'!E14+'REALIZACIJA NASTAVE BARANDA'!E14+'REALIZACIJA NASTAVE OPOVO'!E15+'REALIZACIJA NASTAVE SEFKERIN'!E15+'REALIZACIJA NASTAVE SAKULE'!E15+'REALIZACIJA NASTAVE BARANDA'!E15</f>
        <v>67</v>
      </c>
      <c r="F13" s="183">
        <f>'REALIZACIJA NASTAVE OPOVO'!F13+'REALIZACIJA NASTAVE SEFKERIN'!F13+'REALIZACIJA NASTAVE SAKULE'!F13+'REALIZACIJA NASTAVE BARANDA'!F13+'REALIZACIJA NASTAVE OPOVO'!F14+'REALIZACIJA NASTAVE SEFKERIN'!F14+'REALIZACIJA NASTAVE SAKULE'!F14+'REALIZACIJA NASTAVE BARANDA'!F14+'REALIZACIJA NASTAVE OPOVO'!F15+'REALIZACIJA NASTAVE SEFKERIN'!F15+'REALIZACIJA NASTAVE SAKULE'!F15+'REALIZACIJA NASTAVE BARANDA'!F15</f>
        <v>15</v>
      </c>
      <c r="G13" s="183">
        <f>'REALIZACIJA NASTAVE OPOVO'!G13+'REALIZACIJA NASTAVE SEFKERIN'!G13+'REALIZACIJA NASTAVE SAKULE'!G13+'REALIZACIJA NASTAVE BARANDA'!G13+'REALIZACIJA NASTAVE OPOVO'!G14+'REALIZACIJA NASTAVE SEFKERIN'!G14+'REALIZACIJA NASTAVE SAKULE'!G14+'REALIZACIJA NASTAVE BARANDA'!G14+'REALIZACIJA NASTAVE OPOVO'!G15+'REALIZACIJA NASTAVE SEFKERIN'!G15+'REALIZACIJA NASTAVE SAKULE'!G15+'REALIZACIJA NASTAVE BARANDA'!G15</f>
        <v>0</v>
      </c>
      <c r="H13" s="183">
        <f>'REALIZACIJA NASTAVE OPOVO'!H13+'REALIZACIJA NASTAVE SEFKERIN'!H13+'REALIZACIJA NASTAVE SAKULE'!H13+'REALIZACIJA NASTAVE BARANDA'!H13+'REALIZACIJA NASTAVE OPOVO'!H14+'REALIZACIJA NASTAVE SEFKERIN'!H14+'REALIZACIJA NASTAVE SAKULE'!H14+'REALIZACIJA NASTAVE BARANDA'!H14+'REALIZACIJA NASTAVE OPOVO'!H15+'REALIZACIJA NASTAVE SEFKERIN'!H15+'REALIZACIJA NASTAVE SAKULE'!H15+'REALIZACIJA NASTAVE BARANDA'!H15</f>
        <v>0</v>
      </c>
      <c r="I13" s="183">
        <f>'REALIZACIJA NASTAVE OPOVO'!I13+'REALIZACIJA NASTAVE SEFKERIN'!I13+'REALIZACIJA NASTAVE SAKULE'!I13+'REALIZACIJA NASTAVE BARANDA'!I13+'REALIZACIJA NASTAVE OPOVO'!I14+'REALIZACIJA NASTAVE SEFKERIN'!I14+'REALIZACIJA NASTAVE SAKULE'!I14+'REALIZACIJA NASTAVE BARANDA'!I14+'REALIZACIJA NASTAVE OPOVO'!I15+'REALIZACIJA NASTAVE SEFKERIN'!I15+'REALIZACIJA NASTAVE SAKULE'!I15+'REALIZACIJA NASTAVE BARANDA'!I15</f>
        <v>0</v>
      </c>
      <c r="J13" s="183">
        <f>'REALIZACIJA NASTAVE OPOVO'!J13+'REALIZACIJA NASTAVE SEFKERIN'!J13+'REALIZACIJA NASTAVE SAKULE'!J13+'REALIZACIJA NASTAVE BARANDA'!J13+'REALIZACIJA NASTAVE OPOVO'!J14+'REALIZACIJA NASTAVE SEFKERIN'!J14+'REALIZACIJA NASTAVE SAKULE'!J14+'REALIZACIJA NASTAVE BARANDA'!J14+'REALIZACIJA NASTAVE OPOVO'!J15+'REALIZACIJA NASTAVE SEFKERIN'!J15+'REALIZACIJA NASTAVE SAKULE'!J15+'REALIZACIJA NASTAVE BARANDA'!J15</f>
        <v>0</v>
      </c>
      <c r="K13" s="291">
        <f>'REALIZACIJA NASTAVE OPOVO'!K13+'REALIZACIJA NASTAVE SEFKERIN'!K13+'REALIZACIJA NASTAVE SAKULE'!K13+'REALIZACIJA NASTAVE BARANDA'!K13+'REALIZACIJA NASTAVE OPOVO'!K14+'REALIZACIJA NASTAVE SEFKERIN'!K14+'REALIZACIJA NASTAVE SAKULE'!K14+'REALIZACIJA NASTAVE BARANDA'!K14+'REALIZACIJA NASTAVE OPOVO'!K15+'REALIZACIJA NASTAVE SEFKERIN'!K15+'REALIZACIJA NASTAVE SAKULE'!K15+'REALIZACIJA NASTAVE BARANDA'!K15</f>
        <v>4320</v>
      </c>
      <c r="L13" s="291">
        <f>'REALIZACIJA NASTAVE OPOVO'!L13+'REALIZACIJA NASTAVE SEFKERIN'!L13+'REALIZACIJA NASTAVE SAKULE'!L13+'REALIZACIJA NASTAVE BARANDA'!L13+'REALIZACIJA NASTAVE OPOVO'!L14+'REALIZACIJA NASTAVE SEFKERIN'!L14+'REALIZACIJA NASTAVE SAKULE'!L14+'REALIZACIJA NASTAVE BARANDA'!L14+'REALIZACIJA NASTAVE OPOVO'!L15+'REALIZACIJA NASTAVE SEFKERIN'!L15+'REALIZACIJA NASTAVE SAKULE'!L15+'REALIZACIJA NASTAVE BARANDA'!L15</f>
        <v>4320</v>
      </c>
      <c r="M13" s="183">
        <f>'REALIZACIJA NASTAVE OPOVO'!M13+'REALIZACIJA NASTAVE SEFKERIN'!M13+'REALIZACIJA NASTAVE SAKULE'!M13+'REALIZACIJA NASTAVE BARANDA'!M13+'REALIZACIJA NASTAVE OPOVO'!M14+'REALIZACIJA NASTAVE SEFKERIN'!M14+'REALIZACIJA NASTAVE SAKULE'!M14+'REALIZACIJA NASTAVE BARANDA'!M14+'REALIZACIJA NASTAVE OPOVO'!M15+'REALIZACIJA NASTAVE SEFKERIN'!M15+'REALIZACIJA NASTAVE SAKULE'!M15+'REALIZACIJA NASTAVE BARANDA'!M15</f>
        <v>0</v>
      </c>
      <c r="N13" s="484">
        <f>'REALIZACIJA NASTAVE OPOVO'!N13+'REALIZACIJA NASTAVE SEFKERIN'!N13+'REALIZACIJA NASTAVE SAKULE'!N13+'REALIZACIJA NASTAVE BARANDA'!N13+'REALIZACIJA NASTAVE OPOVO'!N14+'REALIZACIJA NASTAVE SEFKERIN'!N14+'REALIZACIJA NASTAVE SAKULE'!N14+'REALIZACIJA NASTAVE BARANDA'!N14+'REALIZACIJA NASTAVE OPOVO'!N15+'REALIZACIJA NASTAVE SEFKERIN'!N15+'REALIZACIJA NASTAVE SAKULE'!N15+'REALIZACIJA NASTAVE BARANDA'!N15</f>
        <v>0</v>
      </c>
      <c r="O13" s="543"/>
      <c r="P13" s="260"/>
      <c r="Q13" s="209"/>
      <c r="R13" s="243"/>
      <c r="S13" s="209"/>
      <c r="T13" s="209"/>
      <c r="U13" s="209"/>
      <c r="V13" s="210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</row>
    <row r="14" spans="1:78" s="259" customFormat="1" ht="18" customHeight="1" hidden="1">
      <c r="A14" s="351" t="s">
        <v>20</v>
      </c>
      <c r="B14" s="184"/>
      <c r="C14" s="183"/>
      <c r="D14" s="183"/>
      <c r="E14" s="183"/>
      <c r="F14" s="183"/>
      <c r="G14" s="183"/>
      <c r="H14" s="227"/>
      <c r="I14" s="183"/>
      <c r="J14" s="228"/>
      <c r="K14" s="291"/>
      <c r="L14" s="244"/>
      <c r="M14" s="183"/>
      <c r="N14" s="535"/>
      <c r="O14" s="543"/>
      <c r="P14" s="260"/>
      <c r="Q14" s="209"/>
      <c r="R14" s="243"/>
      <c r="S14" s="209"/>
      <c r="T14" s="209"/>
      <c r="U14" s="209"/>
      <c r="V14" s="210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</row>
    <row r="15" spans="1:78" s="259" customFormat="1" ht="18" customHeight="1" hidden="1">
      <c r="A15" s="351" t="s">
        <v>21</v>
      </c>
      <c r="B15" s="184"/>
      <c r="C15" s="183"/>
      <c r="D15" s="183"/>
      <c r="E15" s="183"/>
      <c r="F15" s="183"/>
      <c r="G15" s="183"/>
      <c r="H15" s="227"/>
      <c r="I15" s="183"/>
      <c r="J15" s="228"/>
      <c r="K15" s="291"/>
      <c r="L15" s="244"/>
      <c r="M15" s="183"/>
      <c r="N15" s="535"/>
      <c r="O15" s="543"/>
      <c r="P15" s="260"/>
      <c r="Q15" s="209"/>
      <c r="R15" s="243"/>
      <c r="S15" s="209"/>
      <c r="T15" s="209"/>
      <c r="U15" s="209"/>
      <c r="V15" s="210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</row>
    <row r="16" spans="1:78" s="259" customFormat="1" ht="18" customHeight="1" thickBot="1">
      <c r="A16" s="351" t="s">
        <v>103</v>
      </c>
      <c r="B16" s="184">
        <f>'REALIZACIJA NASTAVE OPOVO'!B16+'REALIZACIJA NASTAVE SEFKERIN'!B16+'REALIZACIJA NASTAVE SAKULE'!B16+'REALIZACIJA NASTAVE BARANDA'!B16+'REALIZACIJA NASTAVE OPOVO'!B17+'REALIZACIJA NASTAVE SEFKERIN'!B17+'REALIZACIJA NASTAVE SAKULE'!B17+'REALIZACIJA NASTAVE BARANDA'!B17+'REALIZACIJA NASTAVE OPOVO'!B18+'REALIZACIJA NASTAVE SEFKERIN'!B18+'REALIZACIJA NASTAVE SAKULE'!B18+'REALIZACIJA NASTAVE BARANDA'!B18</f>
        <v>180</v>
      </c>
      <c r="C16" s="183">
        <f>'REALIZACIJA NASTAVE OPOVO'!C16+'REALIZACIJA NASTAVE SEFKERIN'!C16+'REALIZACIJA NASTAVE SAKULE'!C16+'REALIZACIJA NASTAVE BARANDA'!C16+'REALIZACIJA NASTAVE OPOVO'!C17+'REALIZACIJA NASTAVE SEFKERIN'!C17+'REALIZACIJA NASTAVE SAKULE'!C17+'REALIZACIJA NASTAVE BARANDA'!C17+'REALIZACIJA NASTAVE OPOVO'!C18+'REALIZACIJA NASTAVE SEFKERIN'!C18+'REALIZACIJA NASTAVE SAKULE'!C18+'REALIZACIJA NASTAVE BARANDA'!C18</f>
        <v>0</v>
      </c>
      <c r="D16" s="183">
        <f>'REALIZACIJA NASTAVE OPOVO'!D16+'REALIZACIJA NASTAVE SEFKERIN'!D16+'REALIZACIJA NASTAVE SAKULE'!D16+'REALIZACIJA NASTAVE BARANDA'!D16+'REALIZACIJA NASTAVE OPOVO'!D17+'REALIZACIJA NASTAVE SEFKERIN'!D17+'REALIZACIJA NASTAVE SAKULE'!D17+'REALIZACIJA NASTAVE BARANDA'!D17+'REALIZACIJA NASTAVE OPOVO'!D18+'REALIZACIJA NASTAVE SEFKERIN'!D18+'REALIZACIJA NASTAVE SAKULE'!D18+'REALIZACIJA NASTAVE BARANDA'!D18</f>
        <v>178</v>
      </c>
      <c r="E16" s="183">
        <f>'REALIZACIJA NASTAVE OPOVO'!E16+'REALIZACIJA NASTAVE SEFKERIN'!E16+'REALIZACIJA NASTAVE SAKULE'!E16+'REALIZACIJA NASTAVE BARANDA'!E16+'REALIZACIJA NASTAVE OPOVO'!E17+'REALIZACIJA NASTAVE SEFKERIN'!E17+'REALIZACIJA NASTAVE SAKULE'!E17+'REALIZACIJA NASTAVE BARANDA'!E17+'REALIZACIJA NASTAVE OPOVO'!E18+'REALIZACIJA NASTAVE SEFKERIN'!E18+'REALIZACIJA NASTAVE SAKULE'!E18+'REALIZACIJA NASTAVE BARANDA'!E18</f>
        <v>34</v>
      </c>
      <c r="F16" s="183">
        <f>'REALIZACIJA NASTAVE OPOVO'!F16+'REALIZACIJA NASTAVE SEFKERIN'!F16+'REALIZACIJA NASTAVE SAKULE'!F16+'REALIZACIJA NASTAVE BARANDA'!F16+'REALIZACIJA NASTAVE OPOVO'!F17+'REALIZACIJA NASTAVE SEFKERIN'!F17+'REALIZACIJA NASTAVE SAKULE'!F17+'REALIZACIJA NASTAVE BARANDA'!F17+'REALIZACIJA NASTAVE OPOVO'!F18+'REALIZACIJA NASTAVE SEFKERIN'!F18+'REALIZACIJA NASTAVE SAKULE'!F18+'REALIZACIJA NASTAVE BARANDA'!F18</f>
        <v>15</v>
      </c>
      <c r="G16" s="183">
        <f>'REALIZACIJA NASTAVE OPOVO'!G16+'REALIZACIJA NASTAVE SEFKERIN'!G16+'REALIZACIJA NASTAVE SAKULE'!G16+'REALIZACIJA NASTAVE BARANDA'!G16+'REALIZACIJA NASTAVE OPOVO'!G17+'REALIZACIJA NASTAVE SEFKERIN'!G17+'REALIZACIJA NASTAVE SAKULE'!G17+'REALIZACIJA NASTAVE BARANDA'!G17+'REALIZACIJA NASTAVE OPOVO'!G18+'REALIZACIJA NASTAVE SEFKERIN'!G18+'REALIZACIJA NASTAVE SAKULE'!G18+'REALIZACIJA NASTAVE BARANDA'!G18</f>
        <v>0</v>
      </c>
      <c r="H16" s="183">
        <f>'REALIZACIJA NASTAVE OPOVO'!H16+'REALIZACIJA NASTAVE SEFKERIN'!H16+'REALIZACIJA NASTAVE SAKULE'!H16+'REALIZACIJA NASTAVE BARANDA'!H16+'REALIZACIJA NASTAVE OPOVO'!H17+'REALIZACIJA NASTAVE SEFKERIN'!H17+'REALIZACIJA NASTAVE SAKULE'!H17+'REALIZACIJA NASTAVE BARANDA'!H17+'REALIZACIJA NASTAVE OPOVO'!H18+'REALIZACIJA NASTAVE SEFKERIN'!H18+'REALIZACIJA NASTAVE SAKULE'!H18+'REALIZACIJA NASTAVE BARANDA'!H18</f>
        <v>0</v>
      </c>
      <c r="I16" s="183">
        <f>'REALIZACIJA NASTAVE OPOVO'!I16+'REALIZACIJA NASTAVE SEFKERIN'!I16+'REALIZACIJA NASTAVE SAKULE'!I16+'REALIZACIJA NASTAVE BARANDA'!I16+'REALIZACIJA NASTAVE OPOVO'!I17+'REALIZACIJA NASTAVE SEFKERIN'!I17+'REALIZACIJA NASTAVE SAKULE'!I17+'REALIZACIJA NASTAVE BARANDA'!I17+'REALIZACIJA NASTAVE OPOVO'!I18+'REALIZACIJA NASTAVE SEFKERIN'!I18+'REALIZACIJA NASTAVE SAKULE'!I18+'REALIZACIJA NASTAVE BARANDA'!I18</f>
        <v>0</v>
      </c>
      <c r="J16" s="183">
        <f>'REALIZACIJA NASTAVE OPOVO'!J16+'REALIZACIJA NASTAVE SEFKERIN'!J16+'REALIZACIJA NASTAVE SAKULE'!J16+'REALIZACIJA NASTAVE BARANDA'!J16+'REALIZACIJA NASTAVE OPOVO'!J17+'REALIZACIJA NASTAVE SEFKERIN'!J17+'REALIZACIJA NASTAVE SAKULE'!J17+'REALIZACIJA NASTAVE BARANDA'!J17+'REALIZACIJA NASTAVE OPOVO'!J18+'REALIZACIJA NASTAVE SEFKERIN'!J18+'REALIZACIJA NASTAVE SAKULE'!J18+'REALIZACIJA NASTAVE BARANDA'!J18</f>
        <v>0</v>
      </c>
      <c r="K16" s="291">
        <f>'REALIZACIJA NASTAVE OPOVO'!K16+'REALIZACIJA NASTAVE SEFKERIN'!K16+'REALIZACIJA NASTAVE SAKULE'!K16+'REALIZACIJA NASTAVE BARANDA'!K16+'REALIZACIJA NASTAVE OPOVO'!K17+'REALIZACIJA NASTAVE SEFKERIN'!K17+'REALIZACIJA NASTAVE SAKULE'!K17+'REALIZACIJA NASTAVE BARANDA'!K17+'REALIZACIJA NASTAVE OPOVO'!K18+'REALIZACIJA NASTAVE SEFKERIN'!K18+'REALIZACIJA NASTAVE SAKULE'!K18+'REALIZACIJA NASTAVE BARANDA'!K18</f>
        <v>3600</v>
      </c>
      <c r="L16" s="291">
        <f>'REALIZACIJA NASTAVE OPOVO'!L16+'REALIZACIJA NASTAVE SEFKERIN'!L16+'REALIZACIJA NASTAVE SAKULE'!L16+'REALIZACIJA NASTAVE BARANDA'!L16+'REALIZACIJA NASTAVE OPOVO'!L17+'REALIZACIJA NASTAVE SEFKERIN'!L17+'REALIZACIJA NASTAVE SAKULE'!L17+'REALIZACIJA NASTAVE BARANDA'!L17+'REALIZACIJA NASTAVE OPOVO'!L18+'REALIZACIJA NASTAVE SEFKERIN'!L18+'REALIZACIJA NASTAVE SAKULE'!L18+'REALIZACIJA NASTAVE BARANDA'!L18</f>
        <v>3600</v>
      </c>
      <c r="M16" s="183">
        <f>'REALIZACIJA NASTAVE OPOVO'!M16+'REALIZACIJA NASTAVE SEFKERIN'!M16+'REALIZACIJA NASTAVE SAKULE'!M16+'REALIZACIJA NASTAVE BARANDA'!M16+'REALIZACIJA NASTAVE OPOVO'!M17+'REALIZACIJA NASTAVE SEFKERIN'!M17+'REALIZACIJA NASTAVE SAKULE'!M17+'REALIZACIJA NASTAVE BARANDA'!M17+'REALIZACIJA NASTAVE OPOVO'!M18+'REALIZACIJA NASTAVE SEFKERIN'!M18+'REALIZACIJA NASTAVE SAKULE'!M18+'REALIZACIJA NASTAVE BARANDA'!M18</f>
        <v>0</v>
      </c>
      <c r="N16" s="484">
        <f>'REALIZACIJA NASTAVE OPOVO'!N16+'REALIZACIJA NASTAVE SEFKERIN'!N16+'REALIZACIJA NASTAVE SAKULE'!N16+'REALIZACIJA NASTAVE BARANDA'!N16+'REALIZACIJA NASTAVE OPOVO'!N17+'REALIZACIJA NASTAVE SEFKERIN'!N17+'REALIZACIJA NASTAVE SAKULE'!N17+'REALIZACIJA NASTAVE BARANDA'!N17+'REALIZACIJA NASTAVE OPOVO'!N18+'REALIZACIJA NASTAVE SEFKERIN'!N18+'REALIZACIJA NASTAVE SAKULE'!N18+'REALIZACIJA NASTAVE BARANDA'!N18</f>
        <v>0</v>
      </c>
      <c r="O16" s="543"/>
      <c r="P16" s="260"/>
      <c r="Q16" s="209"/>
      <c r="R16" s="243"/>
      <c r="S16" s="209"/>
      <c r="T16" s="209"/>
      <c r="U16" s="209"/>
      <c r="V16" s="210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</row>
    <row r="17" spans="1:78" s="259" customFormat="1" ht="18" customHeight="1" hidden="1">
      <c r="A17" s="351" t="s">
        <v>23</v>
      </c>
      <c r="B17" s="184"/>
      <c r="C17" s="183"/>
      <c r="D17" s="183"/>
      <c r="E17" s="183"/>
      <c r="F17" s="183"/>
      <c r="G17" s="184"/>
      <c r="H17" s="227"/>
      <c r="I17" s="183"/>
      <c r="J17" s="228"/>
      <c r="K17" s="183"/>
      <c r="L17" s="228"/>
      <c r="M17" s="183"/>
      <c r="N17" s="535"/>
      <c r="O17" s="543"/>
      <c r="P17" s="260"/>
      <c r="Q17" s="209"/>
      <c r="R17" s="243"/>
      <c r="S17" s="209"/>
      <c r="T17" s="209"/>
      <c r="U17" s="209"/>
      <c r="V17" s="210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</row>
    <row r="18" spans="1:78" s="261" customFormat="1" ht="18" customHeight="1" hidden="1" thickBot="1">
      <c r="A18" s="352" t="s">
        <v>24</v>
      </c>
      <c r="B18" s="221"/>
      <c r="C18" s="185"/>
      <c r="D18" s="185"/>
      <c r="E18" s="185"/>
      <c r="F18" s="185"/>
      <c r="G18" s="221"/>
      <c r="H18" s="231"/>
      <c r="I18" s="185"/>
      <c r="J18" s="232"/>
      <c r="K18" s="185"/>
      <c r="L18" s="232"/>
      <c r="M18" s="185"/>
      <c r="N18" s="536"/>
      <c r="O18" s="543"/>
      <c r="P18" s="260"/>
      <c r="Q18" s="209"/>
      <c r="R18" s="243"/>
      <c r="S18" s="209"/>
      <c r="T18" s="209"/>
      <c r="U18" s="209"/>
      <c r="V18" s="210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</row>
    <row r="19" spans="1:78" s="270" customFormat="1" ht="18" customHeight="1" thickBot="1" thickTop="1">
      <c r="A19" s="365" t="s">
        <v>25</v>
      </c>
      <c r="B19" s="409">
        <f>SUM(B6:B18)</f>
        <v>828</v>
      </c>
      <c r="C19" s="409">
        <f aca="true" t="shared" si="0" ref="C19:N19">SUM(C6:C18)</f>
        <v>0</v>
      </c>
      <c r="D19" s="409">
        <f t="shared" si="0"/>
        <v>826</v>
      </c>
      <c r="E19" s="409">
        <f t="shared" si="0"/>
        <v>101</v>
      </c>
      <c r="F19" s="409">
        <f t="shared" si="0"/>
        <v>60</v>
      </c>
      <c r="G19" s="409">
        <f t="shared" si="0"/>
        <v>0</v>
      </c>
      <c r="H19" s="409">
        <f t="shared" si="0"/>
        <v>0</v>
      </c>
      <c r="I19" s="409">
        <f t="shared" si="0"/>
        <v>0</v>
      </c>
      <c r="J19" s="409">
        <f t="shared" si="0"/>
        <v>0</v>
      </c>
      <c r="K19" s="409">
        <f t="shared" si="0"/>
        <v>16451</v>
      </c>
      <c r="L19" s="409">
        <f t="shared" si="0"/>
        <v>16451</v>
      </c>
      <c r="M19" s="409">
        <f t="shared" si="0"/>
        <v>0</v>
      </c>
      <c r="N19" s="421">
        <f t="shared" si="0"/>
        <v>0</v>
      </c>
      <c r="O19" s="544"/>
      <c r="P19" s="262"/>
      <c r="Q19" s="263"/>
      <c r="R19" s="264"/>
      <c r="S19" s="263"/>
      <c r="T19" s="265"/>
      <c r="U19" s="266"/>
      <c r="V19" s="267"/>
      <c r="W19" s="268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</row>
    <row r="20" spans="1:23" s="271" customFormat="1" ht="18" customHeight="1" hidden="1">
      <c r="A20" s="354" t="s">
        <v>14</v>
      </c>
      <c r="B20" s="533">
        <f>'REALIZACIJA NASTAVE OPOVO'!B20+'REALIZACIJA NASTAVE SEFKERIN'!B20+'REALIZACIJA NASTAVE SAKULE'!B20+'REALIZACIJA NASTAVE BARANDA'!B20</f>
        <v>0</v>
      </c>
      <c r="C20" s="534">
        <f>'REALIZACIJA NASTAVE OPOVO'!C20+'REALIZACIJA NASTAVE SEFKERIN'!C20+'REALIZACIJA NASTAVE SAKULE'!C20+'REALIZACIJA NASTAVE BARANDA'!C20</f>
        <v>0</v>
      </c>
      <c r="D20" s="534">
        <f>'REALIZACIJA NASTAVE OPOVO'!D20+'REALIZACIJA NASTAVE SEFKERIN'!D20+'REALIZACIJA NASTAVE SAKULE'!D20+'REALIZACIJA NASTAVE BARANDA'!D20</f>
        <v>0</v>
      </c>
      <c r="E20" s="534">
        <f>'REALIZACIJA NASTAVE OPOVO'!E20+'REALIZACIJA NASTAVE SEFKERIN'!E20+'REALIZACIJA NASTAVE SAKULE'!E20+'REALIZACIJA NASTAVE BARANDA'!E20</f>
        <v>0</v>
      </c>
      <c r="F20" s="534">
        <f>'REALIZACIJA NASTAVE OPOVO'!F20+'REALIZACIJA NASTAVE SEFKERIN'!F20+'REALIZACIJA NASTAVE SAKULE'!F20+'REALIZACIJA NASTAVE BARANDA'!F20</f>
        <v>0</v>
      </c>
      <c r="G20" s="534">
        <f>'REALIZACIJA NASTAVE OPOVO'!G20+'REALIZACIJA NASTAVE SEFKERIN'!G20+'REALIZACIJA NASTAVE SAKULE'!G20+'REALIZACIJA NASTAVE BARANDA'!G20</f>
        <v>0</v>
      </c>
      <c r="H20" s="534">
        <f>'REALIZACIJA NASTAVE OPOVO'!H20+'REALIZACIJA NASTAVE SEFKERIN'!H20+'REALIZACIJA NASTAVE SAKULE'!H20+'REALIZACIJA NASTAVE BARANDA'!H20</f>
        <v>0</v>
      </c>
      <c r="I20" s="534">
        <f>'REALIZACIJA NASTAVE OPOVO'!I20+'REALIZACIJA NASTAVE SEFKERIN'!I20+'REALIZACIJA NASTAVE SAKULE'!I20+'REALIZACIJA NASTAVE BARANDA'!I20</f>
        <v>0</v>
      </c>
      <c r="J20" s="534">
        <f>'REALIZACIJA NASTAVE OPOVO'!J20+'REALIZACIJA NASTAVE SEFKERIN'!J20+'REALIZACIJA NASTAVE SAKULE'!J20+'REALIZACIJA NASTAVE BARANDA'!J20</f>
        <v>0</v>
      </c>
      <c r="K20" s="534">
        <f>'REALIZACIJA NASTAVE OPOVO'!K20+'REALIZACIJA NASTAVE SEFKERIN'!K20+'REALIZACIJA NASTAVE SAKULE'!K20+'REALIZACIJA NASTAVE BARANDA'!K20</f>
        <v>0</v>
      </c>
      <c r="L20" s="534">
        <f>'REALIZACIJA NASTAVE OPOVO'!L20+'REALIZACIJA NASTAVE SEFKERIN'!L20+'REALIZACIJA NASTAVE SAKULE'!L20+'REALIZACIJA NASTAVE BARANDA'!L20</f>
        <v>0</v>
      </c>
      <c r="M20" s="534">
        <f>'REALIZACIJA NASTAVE OPOVO'!M20+'REALIZACIJA NASTAVE SEFKERIN'!M20+'REALIZACIJA NASTAVE SAKULE'!M20+'REALIZACIJA NASTAVE BARANDA'!M20</f>
        <v>0</v>
      </c>
      <c r="N20" s="537">
        <f>'REALIZACIJA NASTAVE OPOVO'!N20+'REALIZACIJA NASTAVE SEFKERIN'!N20+'REALIZACIJA NASTAVE SAKULE'!N20+'REALIZACIJA NASTAVE BARANDA'!N20</f>
        <v>0</v>
      </c>
      <c r="O20" s="543"/>
      <c r="P20" s="541"/>
      <c r="Q20" s="230"/>
      <c r="R20" s="240"/>
      <c r="S20" s="230"/>
      <c r="T20" s="229"/>
      <c r="U20" s="189"/>
      <c r="V20" s="190"/>
      <c r="W20" s="182"/>
    </row>
    <row r="21" spans="1:23" s="271" customFormat="1" ht="18" customHeight="1">
      <c r="A21" s="354" t="s">
        <v>104</v>
      </c>
      <c r="B21" s="281">
        <f>'REALIZACIJA NASTAVE OPOVO'!B21+'REALIZACIJA NASTAVE SEFKERIN'!B21+'REALIZACIJA NASTAVE SAKULE'!B21+'REALIZACIJA NASTAVE BARANDA'!B21+'REALIZACIJA NASTAVE OPOVO'!B22+'REALIZACIJA NASTAVE SEFKERIN'!B22+'REALIZACIJA NASTAVE SAKULE'!B22+'REALIZACIJA NASTAVE BARANDA'!B22+'REALIZACIJA NASTAVE OPOVO'!B23+'REALIZACIJA NASTAVE SEFKERIN'!B23+'REALIZACIJA NASTAVE SAKULE'!B23+'REALIZACIJA NASTAVE BARANDA'!B23</f>
        <v>216</v>
      </c>
      <c r="C21" s="291">
        <f>'REALIZACIJA NASTAVE OPOVO'!C21+'REALIZACIJA NASTAVE SEFKERIN'!C21+'REALIZACIJA NASTAVE SAKULE'!C21+'REALIZACIJA NASTAVE BARANDA'!C21+'REALIZACIJA NASTAVE OPOVO'!C22+'REALIZACIJA NASTAVE SEFKERIN'!C22+'REALIZACIJA NASTAVE SAKULE'!C22+'REALIZACIJA NASTAVE BARANDA'!C22+'REALIZACIJA NASTAVE OPOVO'!C23+'REALIZACIJA NASTAVE SEFKERIN'!C23+'REALIZACIJA NASTAVE SAKULE'!C23+'REALIZACIJA NASTAVE BARANDA'!C23</f>
        <v>0</v>
      </c>
      <c r="D21" s="291">
        <f>'REALIZACIJA NASTAVE OPOVO'!D21+'REALIZACIJA NASTAVE SEFKERIN'!D21+'REALIZACIJA NASTAVE SAKULE'!D21+'REALIZACIJA NASTAVE BARANDA'!D21+'REALIZACIJA NASTAVE OPOVO'!D22+'REALIZACIJA NASTAVE SEFKERIN'!D22+'REALIZACIJA NASTAVE SAKULE'!D22+'REALIZACIJA NASTAVE BARANDA'!D22+'REALIZACIJA NASTAVE OPOVO'!D23+'REALIZACIJA NASTAVE SEFKERIN'!D23+'REALIZACIJA NASTAVE SAKULE'!D23+'REALIZACIJA NASTAVE BARANDA'!D23</f>
        <v>456</v>
      </c>
      <c r="E21" s="291">
        <f>'REALIZACIJA NASTAVE OPOVO'!E21+'REALIZACIJA NASTAVE SEFKERIN'!E21+'REALIZACIJA NASTAVE SAKULE'!E21+'REALIZACIJA NASTAVE BARANDA'!E21+'REALIZACIJA NASTAVE OPOVO'!E22+'REALIZACIJA NASTAVE SEFKERIN'!E22+'REALIZACIJA NASTAVE SAKULE'!E22+'REALIZACIJA NASTAVE BARANDA'!E22+'REALIZACIJA NASTAVE OPOVO'!E23+'REALIZACIJA NASTAVE SEFKERIN'!E23+'REALIZACIJA NASTAVE SAKULE'!E23+'REALIZACIJA NASTAVE BARANDA'!E23</f>
        <v>335</v>
      </c>
      <c r="F21" s="291">
        <f>'REALIZACIJA NASTAVE OPOVO'!F21+'REALIZACIJA NASTAVE SEFKERIN'!F21+'REALIZACIJA NASTAVE SAKULE'!F21+'REALIZACIJA NASTAVE BARANDA'!F21+'REALIZACIJA NASTAVE OPOVO'!F22+'REALIZACIJA NASTAVE SEFKERIN'!F22+'REALIZACIJA NASTAVE SAKULE'!F22+'REALIZACIJA NASTAVE BARANDA'!F22+'REALIZACIJA NASTAVE OPOVO'!F23+'REALIZACIJA NASTAVE SEFKERIN'!F23+'REALIZACIJA NASTAVE SAKULE'!F23+'REALIZACIJA NASTAVE BARANDA'!F23</f>
        <v>15</v>
      </c>
      <c r="G21" s="291">
        <f>'REALIZACIJA NASTAVE OPOVO'!G21+'REALIZACIJA NASTAVE SEFKERIN'!G21+'REALIZACIJA NASTAVE SAKULE'!G21+'REALIZACIJA NASTAVE BARANDA'!G21+'REALIZACIJA NASTAVE OPOVO'!G22+'REALIZACIJA NASTAVE SEFKERIN'!G22+'REALIZACIJA NASTAVE SAKULE'!G22+'REALIZACIJA NASTAVE BARANDA'!G22+'REALIZACIJA NASTAVE OPOVO'!G23+'REALIZACIJA NASTAVE SEFKERIN'!G23+'REALIZACIJA NASTAVE SAKULE'!G23+'REALIZACIJA NASTAVE BARANDA'!G23</f>
        <v>0</v>
      </c>
      <c r="H21" s="291">
        <f>'REALIZACIJA NASTAVE OPOVO'!H21+'REALIZACIJA NASTAVE SEFKERIN'!H21+'REALIZACIJA NASTAVE SAKULE'!H21+'REALIZACIJA NASTAVE BARANDA'!H21+'REALIZACIJA NASTAVE OPOVO'!H22+'REALIZACIJA NASTAVE SEFKERIN'!H22+'REALIZACIJA NASTAVE SAKULE'!H22+'REALIZACIJA NASTAVE BARANDA'!H22+'REALIZACIJA NASTAVE OPOVO'!H23+'REALIZACIJA NASTAVE SEFKERIN'!H23+'REALIZACIJA NASTAVE SAKULE'!H23+'REALIZACIJA NASTAVE BARANDA'!H23</f>
        <v>0</v>
      </c>
      <c r="I21" s="291">
        <f>'REALIZACIJA NASTAVE OPOVO'!I21+'REALIZACIJA NASTAVE SEFKERIN'!I21+'REALIZACIJA NASTAVE SAKULE'!I21+'REALIZACIJA NASTAVE BARANDA'!I21+'REALIZACIJA NASTAVE OPOVO'!I22+'REALIZACIJA NASTAVE SEFKERIN'!I22+'REALIZACIJA NASTAVE SAKULE'!I22+'REALIZACIJA NASTAVE BARANDA'!I22+'REALIZACIJA NASTAVE OPOVO'!I23+'REALIZACIJA NASTAVE SEFKERIN'!I23+'REALIZACIJA NASTAVE SAKULE'!I23+'REALIZACIJA NASTAVE BARANDA'!I23</f>
        <v>0</v>
      </c>
      <c r="J21" s="291">
        <f>'REALIZACIJA NASTAVE OPOVO'!J21+'REALIZACIJA NASTAVE SEFKERIN'!J21+'REALIZACIJA NASTAVE SAKULE'!J21+'REALIZACIJA NASTAVE BARANDA'!J21+'REALIZACIJA NASTAVE OPOVO'!J22+'REALIZACIJA NASTAVE SEFKERIN'!J22+'REALIZACIJA NASTAVE SAKULE'!J22+'REALIZACIJA NASTAVE BARANDA'!J22+'REALIZACIJA NASTAVE OPOVO'!J23+'REALIZACIJA NASTAVE SEFKERIN'!J23+'REALIZACIJA NASTAVE SAKULE'!J23+'REALIZACIJA NASTAVE BARANDA'!J23</f>
        <v>532</v>
      </c>
      <c r="K21" s="291">
        <f>'REALIZACIJA NASTAVE OPOVO'!K21+'REALIZACIJA NASTAVE SEFKERIN'!K21+'REALIZACIJA NASTAVE SAKULE'!K21+'REALIZACIJA NASTAVE BARANDA'!K21+'REALIZACIJA NASTAVE OPOVO'!K22+'REALIZACIJA NASTAVE SEFKERIN'!K22+'REALIZACIJA NASTAVE SAKULE'!K22+'REALIZACIJA NASTAVE BARANDA'!K22+'REALIZACIJA NASTAVE OPOVO'!K23+'REALIZACIJA NASTAVE SEFKERIN'!K23+'REALIZACIJA NASTAVE SAKULE'!K23+'REALIZACIJA NASTAVE BARANDA'!K23</f>
        <v>4140</v>
      </c>
      <c r="L21" s="291">
        <f>'REALIZACIJA NASTAVE OPOVO'!L21+'REALIZACIJA NASTAVE SEFKERIN'!L21+'REALIZACIJA NASTAVE SAKULE'!L21+'REALIZACIJA NASTAVE BARANDA'!L21+'REALIZACIJA NASTAVE OPOVO'!L22+'REALIZACIJA NASTAVE SEFKERIN'!L22+'REALIZACIJA NASTAVE SAKULE'!L22+'REALIZACIJA NASTAVE BARANDA'!L22+'REALIZACIJA NASTAVE OPOVO'!L23+'REALIZACIJA NASTAVE SEFKERIN'!L23+'REALIZACIJA NASTAVE SAKULE'!L23+'REALIZACIJA NASTAVE BARANDA'!L23</f>
        <v>4140</v>
      </c>
      <c r="M21" s="291">
        <f>'REALIZACIJA NASTAVE OPOVO'!M21+'REALIZACIJA NASTAVE SEFKERIN'!M21+'REALIZACIJA NASTAVE SAKULE'!M21+'REALIZACIJA NASTAVE BARANDA'!M21+'REALIZACIJA NASTAVE OPOVO'!M22+'REALIZACIJA NASTAVE SEFKERIN'!M22+'REALIZACIJA NASTAVE SAKULE'!M22+'REALIZACIJA NASTAVE BARANDA'!M22+'REALIZACIJA NASTAVE OPOVO'!M23+'REALIZACIJA NASTAVE SEFKERIN'!M23+'REALIZACIJA NASTAVE SAKULE'!M23+'REALIZACIJA NASTAVE BARANDA'!M23</f>
        <v>0</v>
      </c>
      <c r="N21" s="538">
        <f>'REALIZACIJA NASTAVE OPOVO'!N21+'REALIZACIJA NASTAVE SEFKERIN'!N21+'REALIZACIJA NASTAVE SAKULE'!N21+'REALIZACIJA NASTAVE BARANDA'!N21+'REALIZACIJA NASTAVE OPOVO'!N22+'REALIZACIJA NASTAVE SEFKERIN'!N22+'REALIZACIJA NASTAVE SAKULE'!N22+'REALIZACIJA NASTAVE BARANDA'!N22+'REALIZACIJA NASTAVE OPOVO'!N23+'REALIZACIJA NASTAVE SEFKERIN'!N23+'REALIZACIJA NASTAVE SAKULE'!N23+'REALIZACIJA NASTAVE BARANDA'!N23</f>
        <v>0</v>
      </c>
      <c r="O21" s="543"/>
      <c r="P21" s="541"/>
      <c r="Q21" s="230"/>
      <c r="R21" s="240"/>
      <c r="S21" s="230"/>
      <c r="T21" s="229"/>
      <c r="U21" s="189"/>
      <c r="V21" s="190"/>
      <c r="W21" s="182"/>
    </row>
    <row r="22" spans="1:23" s="259" customFormat="1" ht="18" customHeight="1" hidden="1">
      <c r="A22" s="351" t="s">
        <v>27</v>
      </c>
      <c r="B22" s="281"/>
      <c r="C22" s="291"/>
      <c r="D22" s="291"/>
      <c r="E22" s="291"/>
      <c r="F22" s="291"/>
      <c r="G22" s="291"/>
      <c r="H22" s="244"/>
      <c r="I22" s="291"/>
      <c r="J22" s="291">
        <f>'REALIZACIJA NASTAVE OPOVO'!J22+'REALIZACIJA NASTAVE SEFKERIN'!J22+'REALIZACIJA NASTAVE SAKULE'!J22+'REALIZACIJA NASTAVE BARANDA'!J22+'REALIZACIJA NASTAVE OPOVO'!J23+'REALIZACIJA NASTAVE SEFKERIN'!J23+'REALIZACIJA NASTAVE SAKULE'!J23+'REALIZACIJA NASTAVE BARANDA'!J23+'REALIZACIJA NASTAVE OPOVO'!J24+'REALIZACIJA NASTAVE SEFKERIN'!J24+'REALIZACIJA NASTAVE SAKULE'!J24+'REALIZACIJA NASTAVE BARANDA'!J24</f>
        <v>447</v>
      </c>
      <c r="K22" s="291"/>
      <c r="L22" s="244"/>
      <c r="M22" s="291"/>
      <c r="N22" s="539"/>
      <c r="O22" s="543"/>
      <c r="P22" s="272"/>
      <c r="Q22" s="184"/>
      <c r="R22" s="240"/>
      <c r="S22" s="184"/>
      <c r="T22" s="183"/>
      <c r="U22" s="180"/>
      <c r="V22" s="181"/>
      <c r="W22" s="182"/>
    </row>
    <row r="23" spans="1:23" s="259" customFormat="1" ht="18" customHeight="1" hidden="1">
      <c r="A23" s="351" t="s">
        <v>28</v>
      </c>
      <c r="B23" s="281"/>
      <c r="C23" s="291"/>
      <c r="D23" s="291"/>
      <c r="E23" s="291"/>
      <c r="F23" s="291"/>
      <c r="G23" s="291"/>
      <c r="H23" s="244"/>
      <c r="I23" s="291"/>
      <c r="J23" s="291">
        <f>'REALIZACIJA NASTAVE OPOVO'!J23+'REALIZACIJA NASTAVE SEFKERIN'!J23+'REALIZACIJA NASTAVE SAKULE'!J23+'REALIZACIJA NASTAVE BARANDA'!J23+'REALIZACIJA NASTAVE OPOVO'!J24+'REALIZACIJA NASTAVE SEFKERIN'!J24+'REALIZACIJA NASTAVE SAKULE'!J24+'REALIZACIJA NASTAVE BARANDA'!J24+'REALIZACIJA NASTAVE OPOVO'!J25+'REALIZACIJA NASTAVE SEFKERIN'!J25+'REALIZACIJA NASTAVE SAKULE'!J25+'REALIZACIJA NASTAVE BARANDA'!J25</f>
        <v>449</v>
      </c>
      <c r="K23" s="291"/>
      <c r="L23" s="244"/>
      <c r="M23" s="291"/>
      <c r="N23" s="539"/>
      <c r="O23" s="543"/>
      <c r="P23" s="272"/>
      <c r="Q23" s="184"/>
      <c r="R23" s="240"/>
      <c r="S23" s="184"/>
      <c r="T23" s="183"/>
      <c r="U23" s="180"/>
      <c r="V23" s="181"/>
      <c r="W23" s="182"/>
    </row>
    <row r="24" spans="1:23" s="259" customFormat="1" ht="18" customHeight="1">
      <c r="A24" s="351" t="s">
        <v>105</v>
      </c>
      <c r="B24" s="281">
        <f>'REALIZACIJA NASTAVE OPOVO'!B24+'REALIZACIJA NASTAVE SEFKERIN'!B24+'REALIZACIJA NASTAVE SAKULE'!B24+'REALIZACIJA NASTAVE BARANDA'!B24+'REALIZACIJA NASTAVE OPOVO'!B25+'REALIZACIJA NASTAVE SEFKERIN'!B25+'REALIZACIJA NASTAVE SAKULE'!B25+'REALIZACIJA NASTAVE BARANDA'!B25+'REALIZACIJA NASTAVE OPOVO'!B26+'REALIZACIJA NASTAVE SEFKERIN'!B26+'REALIZACIJA NASTAVE SAKULE'!B26+'REALIZACIJA NASTAVE BARANDA'!B26</f>
        <v>216</v>
      </c>
      <c r="C24" s="291">
        <f>'REALIZACIJA NASTAVE OPOVO'!C24+'REALIZACIJA NASTAVE SEFKERIN'!C24+'REALIZACIJA NASTAVE SAKULE'!C24+'REALIZACIJA NASTAVE BARANDA'!C24+'REALIZACIJA NASTAVE OPOVO'!C25+'REALIZACIJA NASTAVE SEFKERIN'!C25+'REALIZACIJA NASTAVE SAKULE'!C25+'REALIZACIJA NASTAVE BARANDA'!C25+'REALIZACIJA NASTAVE OPOVO'!C26+'REALIZACIJA NASTAVE SEFKERIN'!C26+'REALIZACIJA NASTAVE SAKULE'!C26+'REALIZACIJA NASTAVE BARANDA'!C26</f>
        <v>0</v>
      </c>
      <c r="D24" s="291">
        <f>'REALIZACIJA NASTAVE OPOVO'!D24+'REALIZACIJA NASTAVE SEFKERIN'!D24+'REALIZACIJA NASTAVE SAKULE'!D24+'REALIZACIJA NASTAVE BARANDA'!D24+'REALIZACIJA NASTAVE OPOVO'!D25+'REALIZACIJA NASTAVE SEFKERIN'!D25+'REALIZACIJA NASTAVE SAKULE'!D25+'REALIZACIJA NASTAVE BARANDA'!D25+'REALIZACIJA NASTAVE OPOVO'!D26+'REALIZACIJA NASTAVE SEFKERIN'!D26+'REALIZACIJA NASTAVE SAKULE'!D26+'REALIZACIJA NASTAVE BARANDA'!D26</f>
        <v>393</v>
      </c>
      <c r="E24" s="291">
        <f>'REALIZACIJA NASTAVE OPOVO'!E24+'REALIZACIJA NASTAVE SEFKERIN'!E24+'REALIZACIJA NASTAVE SAKULE'!E24+'REALIZACIJA NASTAVE BARANDA'!E24+'REALIZACIJA NASTAVE OPOVO'!E25+'REALIZACIJA NASTAVE SEFKERIN'!E25+'REALIZACIJA NASTAVE SAKULE'!E25+'REALIZACIJA NASTAVE BARANDA'!E25+'REALIZACIJA NASTAVE OPOVO'!E26+'REALIZACIJA NASTAVE SEFKERIN'!E26+'REALIZACIJA NASTAVE SAKULE'!E26+'REALIZACIJA NASTAVE BARANDA'!E26</f>
        <v>138</v>
      </c>
      <c r="F24" s="291">
        <f>'REALIZACIJA NASTAVE OPOVO'!F24+'REALIZACIJA NASTAVE SEFKERIN'!F24+'REALIZACIJA NASTAVE SAKULE'!F24+'REALIZACIJA NASTAVE BARANDA'!F24+'REALIZACIJA NASTAVE OPOVO'!F25+'REALIZACIJA NASTAVE SEFKERIN'!F25+'REALIZACIJA NASTAVE SAKULE'!F25+'REALIZACIJA NASTAVE BARANDA'!F25+'REALIZACIJA NASTAVE OPOVO'!F26+'REALIZACIJA NASTAVE SEFKERIN'!F26+'REALIZACIJA NASTAVE SAKULE'!F26+'REALIZACIJA NASTAVE BARANDA'!F26</f>
        <v>15</v>
      </c>
      <c r="G24" s="291">
        <f>'REALIZACIJA NASTAVE OPOVO'!G24+'REALIZACIJA NASTAVE SEFKERIN'!G24+'REALIZACIJA NASTAVE SAKULE'!G24+'REALIZACIJA NASTAVE BARANDA'!G24+'REALIZACIJA NASTAVE OPOVO'!G25+'REALIZACIJA NASTAVE SEFKERIN'!G25+'REALIZACIJA NASTAVE SAKULE'!G25+'REALIZACIJA NASTAVE BARANDA'!G25+'REALIZACIJA NASTAVE OPOVO'!G26+'REALIZACIJA NASTAVE SEFKERIN'!G26+'REALIZACIJA NASTAVE SAKULE'!G26+'REALIZACIJA NASTAVE BARANDA'!G26</f>
        <v>0</v>
      </c>
      <c r="H24" s="291">
        <f>'REALIZACIJA NASTAVE OPOVO'!H24+'REALIZACIJA NASTAVE SEFKERIN'!H24+'REALIZACIJA NASTAVE SAKULE'!H24+'REALIZACIJA NASTAVE BARANDA'!H24+'REALIZACIJA NASTAVE OPOVO'!H25+'REALIZACIJA NASTAVE SEFKERIN'!H25+'REALIZACIJA NASTAVE SAKULE'!H25+'REALIZACIJA NASTAVE BARANDA'!H25+'REALIZACIJA NASTAVE OPOVO'!H26+'REALIZACIJA NASTAVE SEFKERIN'!H26+'REALIZACIJA NASTAVE SAKULE'!H26+'REALIZACIJA NASTAVE BARANDA'!H26</f>
        <v>0</v>
      </c>
      <c r="I24" s="291">
        <f>'REALIZACIJA NASTAVE OPOVO'!I24+'REALIZACIJA NASTAVE SEFKERIN'!I24+'REALIZACIJA NASTAVE SAKULE'!I24+'REALIZACIJA NASTAVE BARANDA'!I24+'REALIZACIJA NASTAVE OPOVO'!I25+'REALIZACIJA NASTAVE SEFKERIN'!I25+'REALIZACIJA NASTAVE SAKULE'!I25+'REALIZACIJA NASTAVE BARANDA'!I25+'REALIZACIJA NASTAVE OPOVO'!I26+'REALIZACIJA NASTAVE SEFKERIN'!I26+'REALIZACIJA NASTAVE SAKULE'!I26+'REALIZACIJA NASTAVE BARANDA'!I26</f>
        <v>0</v>
      </c>
      <c r="J24" s="291">
        <f>'REALIZACIJA NASTAVE OPOVO'!J24+'REALIZACIJA NASTAVE SEFKERIN'!J24+'REALIZACIJA NASTAVE SAKULE'!J24+'REALIZACIJA NASTAVE BARANDA'!J24+'REALIZACIJA NASTAVE OPOVO'!J25+'REALIZACIJA NASTAVE SEFKERIN'!J25+'REALIZACIJA NASTAVE SAKULE'!J25+'REALIZACIJA NASTAVE BARANDA'!J25+'REALIZACIJA NASTAVE OPOVO'!J26+'REALIZACIJA NASTAVE SEFKERIN'!J26+'REALIZACIJA NASTAVE SAKULE'!J26+'REALIZACIJA NASTAVE BARANDA'!J26</f>
        <v>449</v>
      </c>
      <c r="K24" s="291">
        <f>'REALIZACIJA NASTAVE OPOVO'!K24+'REALIZACIJA NASTAVE SEFKERIN'!K24+'REALIZACIJA NASTAVE SAKULE'!K24+'REALIZACIJA NASTAVE BARANDA'!K24+'REALIZACIJA NASTAVE OPOVO'!K25+'REALIZACIJA NASTAVE SEFKERIN'!K25+'REALIZACIJA NASTAVE SAKULE'!K25+'REALIZACIJA NASTAVE BARANDA'!K25+'REALIZACIJA NASTAVE OPOVO'!K26+'REALIZACIJA NASTAVE SEFKERIN'!K26+'REALIZACIJA NASTAVE SAKULE'!K26+'REALIZACIJA NASTAVE BARANDA'!K26</f>
        <v>5184</v>
      </c>
      <c r="L24" s="291">
        <f>'REALIZACIJA NASTAVE OPOVO'!L24+'REALIZACIJA NASTAVE SEFKERIN'!L24+'REALIZACIJA NASTAVE SAKULE'!L24+'REALIZACIJA NASTAVE BARANDA'!L24+'REALIZACIJA NASTAVE OPOVO'!L25+'REALIZACIJA NASTAVE SEFKERIN'!L25+'REALIZACIJA NASTAVE SAKULE'!L25+'REALIZACIJA NASTAVE BARANDA'!L25+'REALIZACIJA NASTAVE OPOVO'!L26+'REALIZACIJA NASTAVE SEFKERIN'!L26+'REALIZACIJA NASTAVE SAKULE'!L26+'REALIZACIJA NASTAVE BARANDA'!L26</f>
        <v>5184</v>
      </c>
      <c r="M24" s="291">
        <f>'REALIZACIJA NASTAVE OPOVO'!M24+'REALIZACIJA NASTAVE SEFKERIN'!M24+'REALIZACIJA NASTAVE SAKULE'!M24+'REALIZACIJA NASTAVE BARANDA'!M24+'REALIZACIJA NASTAVE OPOVO'!M25+'REALIZACIJA NASTAVE SEFKERIN'!M25+'REALIZACIJA NASTAVE SAKULE'!M25+'REALIZACIJA NASTAVE BARANDA'!M25+'REALIZACIJA NASTAVE OPOVO'!M26+'REALIZACIJA NASTAVE SEFKERIN'!M26+'REALIZACIJA NASTAVE SAKULE'!M26+'REALIZACIJA NASTAVE BARANDA'!M26</f>
        <v>0</v>
      </c>
      <c r="N24" s="538">
        <f>'REALIZACIJA NASTAVE OPOVO'!N24+'REALIZACIJA NASTAVE SEFKERIN'!N24+'REALIZACIJA NASTAVE SAKULE'!N24+'REALIZACIJA NASTAVE BARANDA'!N24+'REALIZACIJA NASTAVE OPOVO'!N25+'REALIZACIJA NASTAVE SEFKERIN'!N25+'REALIZACIJA NASTAVE SAKULE'!N25+'REALIZACIJA NASTAVE BARANDA'!N25+'REALIZACIJA NASTAVE OPOVO'!N26+'REALIZACIJA NASTAVE SEFKERIN'!N26+'REALIZACIJA NASTAVE SAKULE'!N26+'REALIZACIJA NASTAVE BARANDA'!N26</f>
        <v>0</v>
      </c>
      <c r="O24" s="543"/>
      <c r="P24" s="272"/>
      <c r="Q24" s="184"/>
      <c r="R24" s="240"/>
      <c r="S24" s="184"/>
      <c r="T24" s="183"/>
      <c r="U24" s="180"/>
      <c r="V24" s="181"/>
      <c r="W24" s="182"/>
    </row>
    <row r="25" spans="1:23" s="259" customFormat="1" ht="18" customHeight="1" hidden="1">
      <c r="A25" s="351" t="s">
        <v>30</v>
      </c>
      <c r="B25" s="281"/>
      <c r="C25" s="291"/>
      <c r="D25" s="291"/>
      <c r="E25" s="291"/>
      <c r="F25" s="291"/>
      <c r="G25" s="291"/>
      <c r="H25" s="244"/>
      <c r="I25" s="291"/>
      <c r="J25" s="291">
        <f>'REALIZACIJA NASTAVE OPOVO'!J25+'REALIZACIJA NASTAVE SEFKERIN'!J25+'REALIZACIJA NASTAVE SAKULE'!J25+'REALIZACIJA NASTAVE BARANDA'!J25+'REALIZACIJA NASTAVE OPOVO'!J26+'REALIZACIJA NASTAVE SEFKERIN'!J26+'REALIZACIJA NASTAVE SAKULE'!J26+'REALIZACIJA NASTAVE BARANDA'!J26+'REALIZACIJA NASTAVE OPOVO'!J27+'REALIZACIJA NASTAVE SEFKERIN'!J27+'REALIZACIJA NASTAVE SAKULE'!J27+'REALIZACIJA NASTAVE BARANDA'!J27</f>
        <v>617</v>
      </c>
      <c r="K25" s="291"/>
      <c r="L25" s="244"/>
      <c r="M25" s="291"/>
      <c r="N25" s="539"/>
      <c r="O25" s="543"/>
      <c r="P25" s="272"/>
      <c r="Q25" s="184"/>
      <c r="R25" s="240"/>
      <c r="S25" s="184"/>
      <c r="T25" s="183"/>
      <c r="U25" s="180"/>
      <c r="V25" s="181"/>
      <c r="W25" s="182"/>
    </row>
    <row r="26" spans="1:23" s="259" customFormat="1" ht="18" customHeight="1" hidden="1">
      <c r="A26" s="351" t="s">
        <v>31</v>
      </c>
      <c r="B26" s="281"/>
      <c r="C26" s="291"/>
      <c r="D26" s="291"/>
      <c r="E26" s="291"/>
      <c r="F26" s="291"/>
      <c r="G26" s="291"/>
      <c r="H26" s="244"/>
      <c r="I26" s="291"/>
      <c r="J26" s="291">
        <f>'REALIZACIJA NASTAVE OPOVO'!J26+'REALIZACIJA NASTAVE SEFKERIN'!J26+'REALIZACIJA NASTAVE SAKULE'!J26+'REALIZACIJA NASTAVE BARANDA'!J26+'REALIZACIJA NASTAVE OPOVO'!J27+'REALIZACIJA NASTAVE SEFKERIN'!J27+'REALIZACIJA NASTAVE SAKULE'!J27+'REALIZACIJA NASTAVE BARANDA'!J27+'REALIZACIJA NASTAVE OPOVO'!J28+'REALIZACIJA NASTAVE SEFKERIN'!J28+'REALIZACIJA NASTAVE SAKULE'!J28+'REALIZACIJA NASTAVE BARANDA'!J28</f>
        <v>733</v>
      </c>
      <c r="K26" s="291"/>
      <c r="L26" s="244"/>
      <c r="M26" s="291"/>
      <c r="N26" s="539"/>
      <c r="O26" s="543"/>
      <c r="P26" s="272"/>
      <c r="Q26" s="184"/>
      <c r="R26" s="240"/>
      <c r="S26" s="184"/>
      <c r="T26" s="183"/>
      <c r="U26" s="180"/>
      <c r="V26" s="181"/>
      <c r="W26" s="182"/>
    </row>
    <row r="27" spans="1:23" s="259" customFormat="1" ht="18" customHeight="1">
      <c r="A27" s="351" t="s">
        <v>106</v>
      </c>
      <c r="B27" s="281">
        <f>'REALIZACIJA NASTAVE OPOVO'!B27+'REALIZACIJA NASTAVE SEFKERIN'!B27+'REALIZACIJA NASTAVE SAKULE'!B27+'REALIZACIJA NASTAVE BARANDA'!B27+'REALIZACIJA NASTAVE OPOVO'!B28+'REALIZACIJA NASTAVE SEFKERIN'!B28+'REALIZACIJA NASTAVE SAKULE'!B28+'REALIZACIJA NASTAVE BARANDA'!B28+'REALIZACIJA NASTAVE OPOVO'!B29+'REALIZACIJA NASTAVE SEFKERIN'!B29+'REALIZACIJA NASTAVE SAKULE'!B29+'REALIZACIJA NASTAVE BARANDA'!B29</f>
        <v>216</v>
      </c>
      <c r="C27" s="291">
        <f>'REALIZACIJA NASTAVE OPOVO'!C27+'REALIZACIJA NASTAVE SEFKERIN'!C27+'REALIZACIJA NASTAVE SAKULE'!C27+'REALIZACIJA NASTAVE BARANDA'!C27+'REALIZACIJA NASTAVE OPOVO'!C28+'REALIZACIJA NASTAVE SEFKERIN'!C28+'REALIZACIJA NASTAVE SAKULE'!C28+'REALIZACIJA NASTAVE BARANDA'!C28+'REALIZACIJA NASTAVE OPOVO'!C29+'REALIZACIJA NASTAVE SEFKERIN'!C29+'REALIZACIJA NASTAVE SAKULE'!C29+'REALIZACIJA NASTAVE BARANDA'!C29</f>
        <v>0</v>
      </c>
      <c r="D27" s="291">
        <f>'REALIZACIJA NASTAVE OPOVO'!D27+'REALIZACIJA NASTAVE SEFKERIN'!D27+'REALIZACIJA NASTAVE SAKULE'!D27+'REALIZACIJA NASTAVE BARANDA'!D27+'REALIZACIJA NASTAVE OPOVO'!D28+'REALIZACIJA NASTAVE SEFKERIN'!D28+'REALIZACIJA NASTAVE SAKULE'!D28+'REALIZACIJA NASTAVE BARANDA'!D28+'REALIZACIJA NASTAVE OPOVO'!D29+'REALIZACIJA NASTAVE SEFKERIN'!D29+'REALIZACIJA NASTAVE SAKULE'!D29+'REALIZACIJA NASTAVE BARANDA'!D29</f>
        <v>664</v>
      </c>
      <c r="E27" s="291">
        <f>'REALIZACIJA NASTAVE OPOVO'!E27+'REALIZACIJA NASTAVE SEFKERIN'!E27+'REALIZACIJA NASTAVE SAKULE'!E27+'REALIZACIJA NASTAVE BARANDA'!E27+'REALIZACIJA NASTAVE OPOVO'!E28+'REALIZACIJA NASTAVE SEFKERIN'!E28+'REALIZACIJA NASTAVE SAKULE'!E28+'REALIZACIJA NASTAVE BARANDA'!E28+'REALIZACIJA NASTAVE OPOVO'!E29+'REALIZACIJA NASTAVE SEFKERIN'!E29+'REALIZACIJA NASTAVE SAKULE'!E29+'REALIZACIJA NASTAVE BARANDA'!E29</f>
        <v>258</v>
      </c>
      <c r="F27" s="291">
        <f>'REALIZACIJA NASTAVE OPOVO'!F27+'REALIZACIJA NASTAVE SEFKERIN'!F27+'REALIZACIJA NASTAVE SAKULE'!F27+'REALIZACIJA NASTAVE BARANDA'!F27+'REALIZACIJA NASTAVE OPOVO'!F28+'REALIZACIJA NASTAVE SEFKERIN'!F28+'REALIZACIJA NASTAVE SAKULE'!F28+'REALIZACIJA NASTAVE BARANDA'!F28+'REALIZACIJA NASTAVE OPOVO'!F29+'REALIZACIJA NASTAVE SEFKERIN'!F29+'REALIZACIJA NASTAVE SAKULE'!F29+'REALIZACIJA NASTAVE BARANDA'!F29</f>
        <v>15</v>
      </c>
      <c r="G27" s="291">
        <f>'REALIZACIJA NASTAVE OPOVO'!G27+'REALIZACIJA NASTAVE SEFKERIN'!G27+'REALIZACIJA NASTAVE SAKULE'!G27+'REALIZACIJA NASTAVE BARANDA'!G27+'REALIZACIJA NASTAVE OPOVO'!G28+'REALIZACIJA NASTAVE SEFKERIN'!G28+'REALIZACIJA NASTAVE SAKULE'!G28+'REALIZACIJA NASTAVE BARANDA'!G28+'REALIZACIJA NASTAVE OPOVO'!G29+'REALIZACIJA NASTAVE SEFKERIN'!G29+'REALIZACIJA NASTAVE SAKULE'!G29+'REALIZACIJA NASTAVE BARANDA'!G29</f>
        <v>0</v>
      </c>
      <c r="H27" s="291">
        <f>'REALIZACIJA NASTAVE OPOVO'!H27+'REALIZACIJA NASTAVE SEFKERIN'!H27+'REALIZACIJA NASTAVE SAKULE'!H27+'REALIZACIJA NASTAVE BARANDA'!H27+'REALIZACIJA NASTAVE OPOVO'!H28+'REALIZACIJA NASTAVE SEFKERIN'!H28+'REALIZACIJA NASTAVE SAKULE'!H28+'REALIZACIJA NASTAVE BARANDA'!H28+'REALIZACIJA NASTAVE OPOVO'!H29+'REALIZACIJA NASTAVE SEFKERIN'!H29+'REALIZACIJA NASTAVE SAKULE'!H29+'REALIZACIJA NASTAVE BARANDA'!H29</f>
        <v>0</v>
      </c>
      <c r="I27" s="291">
        <f>'REALIZACIJA NASTAVE OPOVO'!I27+'REALIZACIJA NASTAVE SEFKERIN'!I27+'REALIZACIJA NASTAVE SAKULE'!I27+'REALIZACIJA NASTAVE BARANDA'!I27+'REALIZACIJA NASTAVE OPOVO'!I28+'REALIZACIJA NASTAVE SEFKERIN'!I28+'REALIZACIJA NASTAVE SAKULE'!I28+'REALIZACIJA NASTAVE BARANDA'!I28+'REALIZACIJA NASTAVE OPOVO'!I29+'REALIZACIJA NASTAVE SEFKERIN'!I29+'REALIZACIJA NASTAVE SAKULE'!I29+'REALIZACIJA NASTAVE BARANDA'!I29</f>
        <v>0</v>
      </c>
      <c r="J27" s="291">
        <f>'REALIZACIJA NASTAVE OPOVO'!J27+'REALIZACIJA NASTAVE SEFKERIN'!J27+'REALIZACIJA NASTAVE SAKULE'!J27+'REALIZACIJA NASTAVE BARANDA'!J27+'REALIZACIJA NASTAVE OPOVO'!J28+'REALIZACIJA NASTAVE SEFKERIN'!J28+'REALIZACIJA NASTAVE SAKULE'!J28+'REALIZACIJA NASTAVE BARANDA'!J28+'REALIZACIJA NASTAVE OPOVO'!J29+'REALIZACIJA NASTAVE SEFKERIN'!J29+'REALIZACIJA NASTAVE SAKULE'!J29+'REALIZACIJA NASTAVE BARANDA'!J29</f>
        <v>733</v>
      </c>
      <c r="K27" s="291">
        <f>'REALIZACIJA NASTAVE OPOVO'!K27+'REALIZACIJA NASTAVE SEFKERIN'!K27+'REALIZACIJA NASTAVE SAKULE'!K27+'REALIZACIJA NASTAVE BARANDA'!K27+'REALIZACIJA NASTAVE OPOVO'!K28+'REALIZACIJA NASTAVE SEFKERIN'!K28+'REALIZACIJA NASTAVE SAKULE'!K28+'REALIZACIJA NASTAVE BARANDA'!K28+'REALIZACIJA NASTAVE OPOVO'!K29+'REALIZACIJA NASTAVE SEFKERIN'!K29+'REALIZACIJA NASTAVE SAKULE'!K29+'REALIZACIJA NASTAVE BARANDA'!K29</f>
        <v>5616</v>
      </c>
      <c r="L27" s="291">
        <f>'REALIZACIJA NASTAVE OPOVO'!L27+'REALIZACIJA NASTAVE SEFKERIN'!L27+'REALIZACIJA NASTAVE SAKULE'!L27+'REALIZACIJA NASTAVE BARANDA'!L27+'REALIZACIJA NASTAVE OPOVO'!L28+'REALIZACIJA NASTAVE SEFKERIN'!L28+'REALIZACIJA NASTAVE SAKULE'!L28+'REALIZACIJA NASTAVE BARANDA'!L28+'REALIZACIJA NASTAVE OPOVO'!L29+'REALIZACIJA NASTAVE SEFKERIN'!L29+'REALIZACIJA NASTAVE SAKULE'!L29+'REALIZACIJA NASTAVE BARANDA'!L29</f>
        <v>5616</v>
      </c>
      <c r="M27" s="291">
        <f>'REALIZACIJA NASTAVE OPOVO'!M27+'REALIZACIJA NASTAVE SEFKERIN'!M27+'REALIZACIJA NASTAVE SAKULE'!M27+'REALIZACIJA NASTAVE BARANDA'!M27+'REALIZACIJA NASTAVE OPOVO'!M28+'REALIZACIJA NASTAVE SEFKERIN'!M28+'REALIZACIJA NASTAVE SAKULE'!M28+'REALIZACIJA NASTAVE BARANDA'!M28+'REALIZACIJA NASTAVE OPOVO'!M29+'REALIZACIJA NASTAVE SEFKERIN'!M29+'REALIZACIJA NASTAVE SAKULE'!M29+'REALIZACIJA NASTAVE BARANDA'!M29</f>
        <v>0</v>
      </c>
      <c r="N27" s="538">
        <f>'REALIZACIJA NASTAVE OPOVO'!N27+'REALIZACIJA NASTAVE SEFKERIN'!N27+'REALIZACIJA NASTAVE SAKULE'!N27+'REALIZACIJA NASTAVE BARANDA'!N27+'REALIZACIJA NASTAVE OPOVO'!N28+'REALIZACIJA NASTAVE SEFKERIN'!N28+'REALIZACIJA NASTAVE SAKULE'!N28+'REALIZACIJA NASTAVE BARANDA'!N28+'REALIZACIJA NASTAVE OPOVO'!N29+'REALIZACIJA NASTAVE SEFKERIN'!N29+'REALIZACIJA NASTAVE SAKULE'!N29+'REALIZACIJA NASTAVE BARANDA'!N29</f>
        <v>0</v>
      </c>
      <c r="O27" s="543"/>
      <c r="P27" s="272"/>
      <c r="Q27" s="184"/>
      <c r="R27" s="240"/>
      <c r="S27" s="184"/>
      <c r="T27" s="183"/>
      <c r="U27" s="180"/>
      <c r="V27" s="181"/>
      <c r="W27" s="182"/>
    </row>
    <row r="28" spans="1:23" s="259" customFormat="1" ht="18" customHeight="1" hidden="1">
      <c r="A28" s="351" t="s">
        <v>33</v>
      </c>
      <c r="B28" s="281"/>
      <c r="C28" s="291"/>
      <c r="D28" s="291"/>
      <c r="E28" s="291"/>
      <c r="F28" s="291"/>
      <c r="G28" s="291"/>
      <c r="H28" s="244"/>
      <c r="I28" s="291"/>
      <c r="J28" s="291">
        <f>'REALIZACIJA NASTAVE OPOVO'!J28+'REALIZACIJA NASTAVE SEFKERIN'!J28+'REALIZACIJA NASTAVE SAKULE'!J28+'REALIZACIJA NASTAVE BARANDA'!J28+'REALIZACIJA NASTAVE OPOVO'!J29+'REALIZACIJA NASTAVE SEFKERIN'!J29+'REALIZACIJA NASTAVE SAKULE'!J29+'REALIZACIJA NASTAVE BARANDA'!J29+'REALIZACIJA NASTAVE OPOVO'!J30+'REALIZACIJA NASTAVE SEFKERIN'!J30+'REALIZACIJA NASTAVE SAKULE'!J30+'REALIZACIJA NASTAVE BARANDA'!J30</f>
        <v>679</v>
      </c>
      <c r="K28" s="291"/>
      <c r="L28" s="244"/>
      <c r="M28" s="291"/>
      <c r="N28" s="539"/>
      <c r="O28" s="543"/>
      <c r="P28" s="272"/>
      <c r="Q28" s="184"/>
      <c r="R28" s="240"/>
      <c r="S28" s="184"/>
      <c r="T28" s="183"/>
      <c r="U28" s="180"/>
      <c r="V28" s="181"/>
      <c r="W28" s="182"/>
    </row>
    <row r="29" spans="1:23" s="259" customFormat="1" ht="18" customHeight="1" hidden="1">
      <c r="A29" s="351" t="s">
        <v>78</v>
      </c>
      <c r="B29" s="281"/>
      <c r="C29" s="291"/>
      <c r="D29" s="291"/>
      <c r="E29" s="291"/>
      <c r="F29" s="291"/>
      <c r="G29" s="291"/>
      <c r="H29" s="244"/>
      <c r="I29" s="291"/>
      <c r="J29" s="291">
        <f>'REALIZACIJA NASTAVE OPOVO'!J29+'REALIZACIJA NASTAVE SEFKERIN'!J29+'REALIZACIJA NASTAVE SAKULE'!J29+'REALIZACIJA NASTAVE BARANDA'!J29+'REALIZACIJA NASTAVE OPOVO'!J30+'REALIZACIJA NASTAVE SEFKERIN'!J30+'REALIZACIJA NASTAVE SAKULE'!J30+'REALIZACIJA NASTAVE BARANDA'!J30+'REALIZACIJA NASTAVE OPOVO'!J31+'REALIZACIJA NASTAVE SEFKERIN'!J31+'REALIZACIJA NASTAVE SAKULE'!J31+'REALIZACIJA NASTAVE BARANDA'!J31</f>
        <v>619</v>
      </c>
      <c r="K29" s="291"/>
      <c r="L29" s="244"/>
      <c r="M29" s="291"/>
      <c r="N29" s="539"/>
      <c r="O29" s="543"/>
      <c r="P29" s="272"/>
      <c r="Q29" s="184"/>
      <c r="R29" s="240"/>
      <c r="S29" s="184"/>
      <c r="T29" s="183"/>
      <c r="U29" s="180"/>
      <c r="V29" s="181"/>
      <c r="W29" s="182"/>
    </row>
    <row r="30" spans="1:23" s="259" customFormat="1" ht="18" customHeight="1" thickBot="1">
      <c r="A30" s="351" t="s">
        <v>107</v>
      </c>
      <c r="B30" s="281">
        <f>'REALIZACIJA NASTAVE OPOVO'!B30+'REALIZACIJA NASTAVE SEFKERIN'!B30+'REALIZACIJA NASTAVE SAKULE'!B30+'REALIZACIJA NASTAVE BARANDA'!B30+'REALIZACIJA NASTAVE OPOVO'!B31+'REALIZACIJA NASTAVE SEFKERIN'!B31+'REALIZACIJA NASTAVE SAKULE'!B31+'REALIZACIJA NASTAVE BARANDA'!B31+'REALIZACIJA NASTAVE OPOVO'!B32+'REALIZACIJA NASTAVE SEFKERIN'!B32+'REALIZACIJA NASTAVE SAKULE'!B32+'REALIZACIJA NASTAVE BARANDA'!B32</f>
        <v>170</v>
      </c>
      <c r="C30" s="291">
        <f>'REALIZACIJA NASTAVE OPOVO'!C30+'REALIZACIJA NASTAVE SEFKERIN'!C30+'REALIZACIJA NASTAVE SAKULE'!C30+'REALIZACIJA NASTAVE BARANDA'!C30+'REALIZACIJA NASTAVE OPOVO'!C31+'REALIZACIJA NASTAVE SEFKERIN'!C31+'REALIZACIJA NASTAVE SAKULE'!C31+'REALIZACIJA NASTAVE BARANDA'!C31+'REALIZACIJA NASTAVE OPOVO'!C32+'REALIZACIJA NASTAVE SEFKERIN'!C32+'REALIZACIJA NASTAVE SAKULE'!C32+'REALIZACIJA NASTAVE BARANDA'!C32</f>
        <v>0</v>
      </c>
      <c r="D30" s="291">
        <f>'REALIZACIJA NASTAVE OPOVO'!D30+'REALIZACIJA NASTAVE SEFKERIN'!D30+'REALIZACIJA NASTAVE SAKULE'!D30+'REALIZACIJA NASTAVE BARANDA'!D30+'REALIZACIJA NASTAVE OPOVO'!D31+'REALIZACIJA NASTAVE SEFKERIN'!D31+'REALIZACIJA NASTAVE SAKULE'!D31+'REALIZACIJA NASTAVE BARANDA'!D31+'REALIZACIJA NASTAVE OPOVO'!D32+'REALIZACIJA NASTAVE SEFKERIN'!D32+'REALIZACIJA NASTAVE SAKULE'!D32+'REALIZACIJA NASTAVE BARANDA'!D32</f>
        <v>457</v>
      </c>
      <c r="E30" s="291">
        <f>'REALIZACIJA NASTAVE OPOVO'!E30+'REALIZACIJA NASTAVE SEFKERIN'!E30+'REALIZACIJA NASTAVE SAKULE'!E30+'REALIZACIJA NASTAVE BARANDA'!E30+'REALIZACIJA NASTAVE OPOVO'!E31+'REALIZACIJA NASTAVE SEFKERIN'!E31+'REALIZACIJA NASTAVE SAKULE'!E31+'REALIZACIJA NASTAVE BARANDA'!E31+'REALIZACIJA NASTAVE OPOVO'!E32+'REALIZACIJA NASTAVE SEFKERIN'!E32+'REALIZACIJA NASTAVE SAKULE'!E32+'REALIZACIJA NASTAVE BARANDA'!E32</f>
        <v>373</v>
      </c>
      <c r="F30" s="291">
        <f>'REALIZACIJA NASTAVE OPOVO'!F30+'REALIZACIJA NASTAVE SEFKERIN'!F30+'REALIZACIJA NASTAVE SAKULE'!F30+'REALIZACIJA NASTAVE BARANDA'!F30+'REALIZACIJA NASTAVE OPOVO'!F31+'REALIZACIJA NASTAVE SEFKERIN'!F31+'REALIZACIJA NASTAVE SAKULE'!F31+'REALIZACIJA NASTAVE BARANDA'!F31+'REALIZACIJA NASTAVE OPOVO'!F32+'REALIZACIJA NASTAVE SEFKERIN'!F32+'REALIZACIJA NASTAVE SAKULE'!F32+'REALIZACIJA NASTAVE BARANDA'!F32</f>
        <v>0</v>
      </c>
      <c r="G30" s="291">
        <f>'REALIZACIJA NASTAVE OPOVO'!G30+'REALIZACIJA NASTAVE SEFKERIN'!G30+'REALIZACIJA NASTAVE SAKULE'!G30+'REALIZACIJA NASTAVE BARANDA'!G30+'REALIZACIJA NASTAVE OPOVO'!G31+'REALIZACIJA NASTAVE SEFKERIN'!G31+'REALIZACIJA NASTAVE SAKULE'!G31+'REALIZACIJA NASTAVE BARANDA'!G31+'REALIZACIJA NASTAVE OPOVO'!G32+'REALIZACIJA NASTAVE SEFKERIN'!G32+'REALIZACIJA NASTAVE SAKULE'!G32+'REALIZACIJA NASTAVE BARANDA'!G32</f>
        <v>0</v>
      </c>
      <c r="H30" s="291">
        <f>'REALIZACIJA NASTAVE OPOVO'!H30+'REALIZACIJA NASTAVE SEFKERIN'!H30+'REALIZACIJA NASTAVE SAKULE'!H30+'REALIZACIJA NASTAVE BARANDA'!H30+'REALIZACIJA NASTAVE OPOVO'!H31+'REALIZACIJA NASTAVE SEFKERIN'!H31+'REALIZACIJA NASTAVE SAKULE'!H31+'REALIZACIJA NASTAVE BARANDA'!H31+'REALIZACIJA NASTAVE OPOVO'!H32+'REALIZACIJA NASTAVE SEFKERIN'!H32+'REALIZACIJA NASTAVE SAKULE'!H32+'REALIZACIJA NASTAVE BARANDA'!H32</f>
        <v>340</v>
      </c>
      <c r="I30" s="291">
        <f>'REALIZACIJA NASTAVE OPOVO'!I30+'REALIZACIJA NASTAVE SEFKERIN'!I30+'REALIZACIJA NASTAVE SAKULE'!I30+'REALIZACIJA NASTAVE BARANDA'!I30+'REALIZACIJA NASTAVE OPOVO'!I31+'REALIZACIJA NASTAVE SEFKERIN'!I31+'REALIZACIJA NASTAVE SAKULE'!I31+'REALIZACIJA NASTAVE BARANDA'!I31+'REALIZACIJA NASTAVE OPOVO'!I32+'REALIZACIJA NASTAVE SEFKERIN'!I32+'REALIZACIJA NASTAVE SAKULE'!I32+'REALIZACIJA NASTAVE BARANDA'!I32</f>
        <v>10</v>
      </c>
      <c r="J30" s="291">
        <f>'REALIZACIJA NASTAVE OPOVO'!J30+'REALIZACIJA NASTAVE SEFKERIN'!J30+'REALIZACIJA NASTAVE SAKULE'!J30+'REALIZACIJA NASTAVE BARANDA'!J30+'REALIZACIJA NASTAVE OPOVO'!J31+'REALIZACIJA NASTAVE SEFKERIN'!J31+'REALIZACIJA NASTAVE SAKULE'!J31+'REALIZACIJA NASTAVE BARANDA'!J31+'REALIZACIJA NASTAVE OPOVO'!J32+'REALIZACIJA NASTAVE SEFKERIN'!J32+'REALIZACIJA NASTAVE SAKULE'!J32+'REALIZACIJA NASTAVE BARANDA'!J32</f>
        <v>619</v>
      </c>
      <c r="K30" s="291">
        <f>'REALIZACIJA NASTAVE OPOVO'!K30+'REALIZACIJA NASTAVE SEFKERIN'!K30+'REALIZACIJA NASTAVE SAKULE'!K30+'REALIZACIJA NASTAVE BARANDA'!K30+'REALIZACIJA NASTAVE OPOVO'!K31+'REALIZACIJA NASTAVE SEFKERIN'!K31+'REALIZACIJA NASTAVE SAKULE'!K31+'REALIZACIJA NASTAVE BARANDA'!K31+'REALIZACIJA NASTAVE OPOVO'!K32+'REALIZACIJA NASTAVE SEFKERIN'!K32+'REALIZACIJA NASTAVE SAKULE'!K32+'REALIZACIJA NASTAVE BARANDA'!K32</f>
        <v>4420</v>
      </c>
      <c r="L30" s="291">
        <f>'REALIZACIJA NASTAVE OPOVO'!L30+'REALIZACIJA NASTAVE SEFKERIN'!L30+'REALIZACIJA NASTAVE SAKULE'!L30+'REALIZACIJA NASTAVE BARANDA'!L30+'REALIZACIJA NASTAVE OPOVO'!L31+'REALIZACIJA NASTAVE SEFKERIN'!L31+'REALIZACIJA NASTAVE SAKULE'!L31+'REALIZACIJA NASTAVE BARANDA'!L31+'REALIZACIJA NASTAVE OPOVO'!L32+'REALIZACIJA NASTAVE SEFKERIN'!L32+'REALIZACIJA NASTAVE SAKULE'!L32+'REALIZACIJA NASTAVE BARANDA'!L32</f>
        <v>4420</v>
      </c>
      <c r="M30" s="291">
        <f>'REALIZACIJA NASTAVE OPOVO'!M30+'REALIZACIJA NASTAVE SEFKERIN'!M30+'REALIZACIJA NASTAVE SAKULE'!M30+'REALIZACIJA NASTAVE BARANDA'!M30+'REALIZACIJA NASTAVE OPOVO'!M31+'REALIZACIJA NASTAVE SEFKERIN'!M31+'REALIZACIJA NASTAVE SAKULE'!M31+'REALIZACIJA NASTAVE BARANDA'!M31+'REALIZACIJA NASTAVE OPOVO'!M32+'REALIZACIJA NASTAVE SEFKERIN'!M32+'REALIZACIJA NASTAVE SAKULE'!M32+'REALIZACIJA NASTAVE BARANDA'!M32</f>
        <v>0</v>
      </c>
      <c r="N30" s="538">
        <f>'REALIZACIJA NASTAVE OPOVO'!N30+'REALIZACIJA NASTAVE SEFKERIN'!N30+'REALIZACIJA NASTAVE SAKULE'!N30+'REALIZACIJA NASTAVE BARANDA'!N30+'REALIZACIJA NASTAVE OPOVO'!N31+'REALIZACIJA NASTAVE SEFKERIN'!N31+'REALIZACIJA NASTAVE SAKULE'!N31+'REALIZACIJA NASTAVE BARANDA'!N31+'REALIZACIJA NASTAVE OPOVO'!N32+'REALIZACIJA NASTAVE SEFKERIN'!N32+'REALIZACIJA NASTAVE SAKULE'!N32+'REALIZACIJA NASTAVE BARANDA'!N32</f>
        <v>0</v>
      </c>
      <c r="O30" s="545"/>
      <c r="P30" s="272"/>
      <c r="Q30" s="184"/>
      <c r="R30" s="240"/>
      <c r="S30" s="184"/>
      <c r="T30" s="183"/>
      <c r="U30" s="180"/>
      <c r="V30" s="181"/>
      <c r="W30" s="182"/>
    </row>
    <row r="31" spans="1:23" s="259" customFormat="1" ht="18" customHeight="1" hidden="1">
      <c r="A31" s="351" t="s">
        <v>35</v>
      </c>
      <c r="B31" s="283"/>
      <c r="C31" s="248"/>
      <c r="D31" s="248"/>
      <c r="E31" s="248"/>
      <c r="F31" s="248"/>
      <c r="G31" s="283"/>
      <c r="H31" s="245"/>
      <c r="I31" s="248"/>
      <c r="J31" s="245"/>
      <c r="K31" s="248"/>
      <c r="L31" s="245"/>
      <c r="M31" s="248"/>
      <c r="N31" s="540"/>
      <c r="O31" s="545"/>
      <c r="P31" s="273"/>
      <c r="Q31" s="221"/>
      <c r="R31" s="240"/>
      <c r="S31" s="221"/>
      <c r="T31" s="185"/>
      <c r="U31" s="186"/>
      <c r="V31" s="187"/>
      <c r="W31" s="182"/>
    </row>
    <row r="32" spans="1:23" s="259" customFormat="1" ht="18" customHeight="1" hidden="1" thickBot="1">
      <c r="A32" s="352" t="s">
        <v>87</v>
      </c>
      <c r="B32" s="283"/>
      <c r="C32" s="248"/>
      <c r="D32" s="248"/>
      <c r="E32" s="248"/>
      <c r="F32" s="248"/>
      <c r="G32" s="283"/>
      <c r="H32" s="245"/>
      <c r="I32" s="248"/>
      <c r="J32" s="245"/>
      <c r="K32" s="248"/>
      <c r="L32" s="245"/>
      <c r="M32" s="248"/>
      <c r="N32" s="540"/>
      <c r="O32" s="543"/>
      <c r="P32" s="273"/>
      <c r="Q32" s="221"/>
      <c r="R32" s="240"/>
      <c r="S32" s="221"/>
      <c r="T32" s="185"/>
      <c r="U32" s="186"/>
      <c r="V32" s="187"/>
      <c r="W32" s="182"/>
    </row>
    <row r="33" spans="1:23" s="276" customFormat="1" ht="18" customHeight="1" thickBot="1" thickTop="1">
      <c r="A33" s="365" t="s">
        <v>36</v>
      </c>
      <c r="B33" s="409">
        <f>SUM(B20:B32)</f>
        <v>818</v>
      </c>
      <c r="C33" s="409">
        <f aca="true" t="shared" si="1" ref="C33:N33">SUM(C20:C32)</f>
        <v>0</v>
      </c>
      <c r="D33" s="409">
        <f t="shared" si="1"/>
        <v>1970</v>
      </c>
      <c r="E33" s="409">
        <f t="shared" si="1"/>
        <v>1104</v>
      </c>
      <c r="F33" s="409">
        <f t="shared" si="1"/>
        <v>45</v>
      </c>
      <c r="G33" s="409">
        <f t="shared" si="1"/>
        <v>0</v>
      </c>
      <c r="H33" s="409">
        <f t="shared" si="1"/>
        <v>340</v>
      </c>
      <c r="I33" s="409">
        <f t="shared" si="1"/>
        <v>10</v>
      </c>
      <c r="J33" s="409">
        <f t="shared" si="1"/>
        <v>5877</v>
      </c>
      <c r="K33" s="409">
        <f t="shared" si="1"/>
        <v>19360</v>
      </c>
      <c r="L33" s="409">
        <f t="shared" si="1"/>
        <v>19360</v>
      </c>
      <c r="M33" s="409">
        <f t="shared" si="1"/>
        <v>0</v>
      </c>
      <c r="N33" s="421">
        <f t="shared" si="1"/>
        <v>0</v>
      </c>
      <c r="O33" s="544"/>
      <c r="P33" s="116"/>
      <c r="Q33" s="112"/>
      <c r="R33" s="274"/>
      <c r="S33" s="112"/>
      <c r="T33" s="129"/>
      <c r="U33" s="140"/>
      <c r="V33" s="275"/>
      <c r="W33" s="223"/>
    </row>
    <row r="34" spans="1:23" s="280" customFormat="1" ht="18" customHeight="1" thickBot="1" thickTop="1">
      <c r="A34" s="360" t="s">
        <v>37</v>
      </c>
      <c r="B34" s="414">
        <f>B19+B33</f>
        <v>1646</v>
      </c>
      <c r="C34" s="414">
        <f>C19+C33</f>
        <v>0</v>
      </c>
      <c r="D34" s="414">
        <f aca="true" t="shared" si="2" ref="D34:N34">D19+D33</f>
        <v>2796</v>
      </c>
      <c r="E34" s="414">
        <f t="shared" si="2"/>
        <v>1205</v>
      </c>
      <c r="F34" s="414">
        <f t="shared" si="2"/>
        <v>105</v>
      </c>
      <c r="G34" s="414">
        <f t="shared" si="2"/>
        <v>0</v>
      </c>
      <c r="H34" s="414">
        <f t="shared" si="2"/>
        <v>340</v>
      </c>
      <c r="I34" s="414">
        <f t="shared" si="2"/>
        <v>10</v>
      </c>
      <c r="J34" s="414">
        <f t="shared" si="2"/>
        <v>5877</v>
      </c>
      <c r="K34" s="414">
        <f t="shared" si="2"/>
        <v>35811</v>
      </c>
      <c r="L34" s="414">
        <f t="shared" si="2"/>
        <v>35811</v>
      </c>
      <c r="M34" s="414">
        <f t="shared" si="2"/>
        <v>0</v>
      </c>
      <c r="N34" s="416">
        <f t="shared" si="2"/>
        <v>0</v>
      </c>
      <c r="O34" s="544"/>
      <c r="P34" s="117"/>
      <c r="Q34" s="113"/>
      <c r="R34" s="274"/>
      <c r="S34" s="113"/>
      <c r="T34" s="130"/>
      <c r="U34" s="277"/>
      <c r="V34" s="278"/>
      <c r="W34" s="279"/>
    </row>
    <row r="35" ht="15.75">
      <c r="O35" s="118"/>
    </row>
    <row r="36" ht="15.75" hidden="1"/>
  </sheetData>
  <sheetProtection selectLockedCells="1"/>
  <mergeCells count="2">
    <mergeCell ref="A1:N1"/>
    <mergeCell ref="A2:N2"/>
  </mergeCells>
  <printOptions horizontalCentered="1"/>
  <pageMargins left="0.36" right="0.3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35"/>
  <sheetViews>
    <sheetView zoomScaleSheetLayoutView="70" zoomScalePageLayoutView="0" workbookViewId="0" topLeftCell="A1">
      <selection activeCell="I22" sqref="I22"/>
    </sheetView>
  </sheetViews>
  <sheetFormatPr defaultColWidth="0" defaultRowHeight="0" customHeight="1" zeroHeight="1"/>
  <cols>
    <col min="1" max="14" width="8.296875" style="0" customWidth="1"/>
    <col min="15" max="15" width="8.296875" style="49" customWidth="1"/>
    <col min="16" max="16384" width="8.296875" style="49" hidden="1" customWidth="1"/>
  </cols>
  <sheetData>
    <row r="1" spans="1:20" s="74" customFormat="1" ht="15" customHeight="1">
      <c r="A1" s="679" t="s">
        <v>173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73"/>
      <c r="P1" s="73"/>
      <c r="Q1" s="73"/>
      <c r="R1" s="73"/>
      <c r="S1" s="73"/>
      <c r="T1" s="73"/>
    </row>
    <row r="2" spans="1:20" ht="15.75">
      <c r="A2" s="694" t="s">
        <v>0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4"/>
      <c r="P2" s="64"/>
      <c r="Q2" s="64"/>
      <c r="R2" s="64"/>
      <c r="S2" s="64"/>
      <c r="T2" s="64"/>
    </row>
    <row r="3" spans="1:14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20" s="5" customFormat="1" ht="15.75">
      <c r="A4" s="345"/>
      <c r="B4" s="692" t="s">
        <v>67</v>
      </c>
      <c r="C4" s="692"/>
      <c r="D4" s="687"/>
      <c r="E4" s="686" t="s">
        <v>79</v>
      </c>
      <c r="F4" s="687"/>
      <c r="G4" s="687"/>
      <c r="H4" s="687"/>
      <c r="I4" s="687"/>
      <c r="J4" s="687"/>
      <c r="K4" s="687"/>
      <c r="L4" s="687"/>
      <c r="M4" s="687"/>
      <c r="N4" s="693"/>
      <c r="O4" s="75"/>
      <c r="P4" s="75"/>
      <c r="Q4" s="75"/>
      <c r="R4" s="75"/>
      <c r="S4" s="75"/>
      <c r="T4" s="71"/>
    </row>
    <row r="5" spans="1:19" s="79" customFormat="1" ht="76.5" customHeight="1">
      <c r="A5" s="347" t="s">
        <v>3</v>
      </c>
      <c r="B5" s="384" t="s">
        <v>39</v>
      </c>
      <c r="C5" s="125" t="s">
        <v>147</v>
      </c>
      <c r="D5" s="376" t="s">
        <v>9</v>
      </c>
      <c r="E5" s="172" t="s">
        <v>80</v>
      </c>
      <c r="F5" s="127" t="s">
        <v>9</v>
      </c>
      <c r="G5" s="128" t="s">
        <v>81</v>
      </c>
      <c r="H5" s="127" t="s">
        <v>9</v>
      </c>
      <c r="I5" s="128" t="s">
        <v>82</v>
      </c>
      <c r="J5" s="127" t="s">
        <v>9</v>
      </c>
      <c r="K5" s="128" t="s">
        <v>83</v>
      </c>
      <c r="L5" s="127" t="s">
        <v>9</v>
      </c>
      <c r="M5" s="128" t="s">
        <v>84</v>
      </c>
      <c r="N5" s="348" t="s">
        <v>9</v>
      </c>
      <c r="O5" s="77"/>
      <c r="P5" s="77"/>
      <c r="Q5" s="77"/>
      <c r="R5" s="77"/>
      <c r="S5" s="78"/>
    </row>
    <row r="6" spans="1:20" s="7" customFormat="1" ht="18" customHeight="1">
      <c r="A6" s="349" t="s">
        <v>154</v>
      </c>
      <c r="B6" s="385">
        <f>'USPEH OPOVO'!B6</f>
        <v>5</v>
      </c>
      <c r="C6" s="131">
        <f>E6+G6+I6+K6+M6</f>
        <v>0</v>
      </c>
      <c r="D6" s="377">
        <f>IF(C6/B6&gt;0,C6/B6,"")</f>
      </c>
      <c r="E6" s="173"/>
      <c r="F6" s="132">
        <f>IF(E6/B6&gt;0,E6/B6,"")</f>
      </c>
      <c r="G6" s="89"/>
      <c r="H6" s="135">
        <f>IF(G6/B6&gt;0,G6/B6,"")</f>
      </c>
      <c r="I6" s="89"/>
      <c r="J6" s="135">
        <f>IF(I6/B6&gt;0,I6/B6,"")</f>
      </c>
      <c r="K6" s="89"/>
      <c r="L6" s="135">
        <f>IF(K6/B6&gt;0,K6/B6,"")</f>
      </c>
      <c r="M6" s="89"/>
      <c r="N6" s="350">
        <f>IF(M6/B6&gt;0,M6/B6,"")</f>
      </c>
      <c r="O6" s="54"/>
      <c r="P6" s="54"/>
      <c r="Q6" s="54"/>
      <c r="R6" s="54"/>
      <c r="S6" s="54"/>
      <c r="T6" s="55"/>
    </row>
    <row r="7" spans="1:20" s="7" customFormat="1" ht="18" customHeight="1">
      <c r="A7" s="351" t="s">
        <v>15</v>
      </c>
      <c r="B7" s="385">
        <f>'USPEH OPOVO'!B7</f>
        <v>23</v>
      </c>
      <c r="C7" s="131">
        <f aca="true" t="shared" si="0" ref="C7:C32">E7+G7+I7+K7+M7</f>
        <v>0</v>
      </c>
      <c r="D7" s="377">
        <f aca="true" t="shared" si="1" ref="D7:D34">IF(C7/B7&gt;0,C7/B7,"")</f>
      </c>
      <c r="E7" s="173"/>
      <c r="F7" s="132">
        <f aca="true" t="shared" si="2" ref="F7:F34">IF(E7/B7&gt;0,E7/B7,"")</f>
      </c>
      <c r="G7" s="89"/>
      <c r="H7" s="135">
        <f aca="true" t="shared" si="3" ref="H7:H34">IF(G7/B7&gt;0,G7/B7,"")</f>
      </c>
      <c r="I7" s="89"/>
      <c r="J7" s="135">
        <f aca="true" t="shared" si="4" ref="J7:J34">IF(I7/B7&gt;0,I7/B7,"")</f>
      </c>
      <c r="K7" s="89"/>
      <c r="L7" s="135">
        <f aca="true" t="shared" si="5" ref="L7:L34">IF(K7/B7&gt;0,K7/B7,"")</f>
      </c>
      <c r="M7" s="89"/>
      <c r="N7" s="350">
        <f aca="true" t="shared" si="6" ref="N7:N34">IF(M7/B7&gt;0,M7/B7,"")</f>
      </c>
      <c r="O7" s="54"/>
      <c r="P7" s="54"/>
      <c r="Q7" s="54"/>
      <c r="R7" s="54"/>
      <c r="S7" s="54"/>
      <c r="T7" s="55"/>
    </row>
    <row r="8" spans="1:20" s="7" customFormat="1" ht="18" customHeight="1">
      <c r="A8" s="351" t="s">
        <v>16</v>
      </c>
      <c r="B8" s="385">
        <f>'USPEH OPOVO'!B8</f>
        <v>22</v>
      </c>
      <c r="C8" s="131">
        <f t="shared" si="0"/>
        <v>0</v>
      </c>
      <c r="D8" s="377">
        <f t="shared" si="1"/>
      </c>
      <c r="E8" s="173"/>
      <c r="F8" s="132">
        <f t="shared" si="2"/>
      </c>
      <c r="G8" s="89"/>
      <c r="H8" s="135">
        <f t="shared" si="3"/>
      </c>
      <c r="I8" s="89"/>
      <c r="J8" s="135">
        <f t="shared" si="4"/>
      </c>
      <c r="K8" s="89"/>
      <c r="L8" s="135">
        <f t="shared" si="5"/>
      </c>
      <c r="M8" s="89"/>
      <c r="N8" s="350">
        <f t="shared" si="6"/>
      </c>
      <c r="O8" s="54"/>
      <c r="P8" s="54"/>
      <c r="Q8" s="54"/>
      <c r="R8" s="54"/>
      <c r="S8" s="54"/>
      <c r="T8" s="55"/>
    </row>
    <row r="9" spans="1:20" s="7" customFormat="1" ht="18" customHeight="1" hidden="1">
      <c r="A9" s="351" t="s">
        <v>85</v>
      </c>
      <c r="B9" s="385">
        <f>'USPEH OPOVO'!B9</f>
        <v>0</v>
      </c>
      <c r="C9" s="131">
        <f t="shared" si="0"/>
        <v>0</v>
      </c>
      <c r="D9" s="377" t="e">
        <f t="shared" si="1"/>
        <v>#DIV/0!</v>
      </c>
      <c r="E9" s="173"/>
      <c r="F9" s="132" t="e">
        <f t="shared" si="2"/>
        <v>#DIV/0!</v>
      </c>
      <c r="G9" s="89"/>
      <c r="H9" s="135" t="e">
        <f t="shared" si="3"/>
        <v>#DIV/0!</v>
      </c>
      <c r="I9" s="89"/>
      <c r="J9" s="135" t="e">
        <f t="shared" si="4"/>
        <v>#DIV/0!</v>
      </c>
      <c r="K9" s="89"/>
      <c r="L9" s="135" t="e">
        <f t="shared" si="5"/>
        <v>#DIV/0!</v>
      </c>
      <c r="M9" s="89"/>
      <c r="N9" s="350" t="e">
        <f t="shared" si="6"/>
        <v>#DIV/0!</v>
      </c>
      <c r="O9" s="54"/>
      <c r="P9" s="54"/>
      <c r="Q9" s="54"/>
      <c r="R9" s="54"/>
      <c r="S9" s="54"/>
      <c r="T9" s="55"/>
    </row>
    <row r="10" spans="1:20" s="7" customFormat="1" ht="18" customHeight="1">
      <c r="A10" s="351" t="s">
        <v>17</v>
      </c>
      <c r="B10" s="385">
        <f>'USPEH OPOVO'!B10</f>
        <v>25</v>
      </c>
      <c r="C10" s="131">
        <f t="shared" si="0"/>
        <v>0</v>
      </c>
      <c r="D10" s="377">
        <f t="shared" si="1"/>
      </c>
      <c r="E10" s="173"/>
      <c r="F10" s="132">
        <f t="shared" si="2"/>
      </c>
      <c r="G10" s="89"/>
      <c r="H10" s="135">
        <f t="shared" si="3"/>
      </c>
      <c r="I10" s="89"/>
      <c r="J10" s="135">
        <f t="shared" si="4"/>
      </c>
      <c r="K10" s="89"/>
      <c r="L10" s="135">
        <f t="shared" si="5"/>
      </c>
      <c r="M10" s="89"/>
      <c r="N10" s="350">
        <f t="shared" si="6"/>
      </c>
      <c r="O10" s="54"/>
      <c r="P10" s="54"/>
      <c r="Q10" s="54"/>
      <c r="R10" s="54"/>
      <c r="S10" s="54"/>
      <c r="T10" s="55"/>
    </row>
    <row r="11" spans="1:20" s="7" customFormat="1" ht="18" customHeight="1">
      <c r="A11" s="351" t="s">
        <v>18</v>
      </c>
      <c r="B11" s="385">
        <f>'USPEH OPOVO'!B11</f>
        <v>26</v>
      </c>
      <c r="C11" s="131">
        <f>E11+G11+I11+K11+M11</f>
        <v>1</v>
      </c>
      <c r="D11" s="377">
        <f>IF(C11/B11&gt;0,C11/B11,"")</f>
        <v>0.038461538461538464</v>
      </c>
      <c r="E11" s="173"/>
      <c r="F11" s="132">
        <f t="shared" si="2"/>
      </c>
      <c r="G11" s="89"/>
      <c r="H11" s="135">
        <f t="shared" si="3"/>
      </c>
      <c r="I11" s="89"/>
      <c r="J11" s="135">
        <f t="shared" si="4"/>
      </c>
      <c r="K11" s="89"/>
      <c r="L11" s="135">
        <f t="shared" si="5"/>
      </c>
      <c r="M11" s="89">
        <v>1</v>
      </c>
      <c r="N11" s="350">
        <f t="shared" si="6"/>
        <v>0.038461538461538464</v>
      </c>
      <c r="O11" s="54"/>
      <c r="P11" s="54"/>
      <c r="Q11" s="54"/>
      <c r="R11" s="54"/>
      <c r="S11" s="54"/>
      <c r="T11" s="55"/>
    </row>
    <row r="12" spans="1:20" s="7" customFormat="1" ht="18" customHeight="1" hidden="1">
      <c r="A12" s="351" t="s">
        <v>86</v>
      </c>
      <c r="B12" s="385">
        <f>'USPEH OPOVO'!B12</f>
        <v>0</v>
      </c>
      <c r="C12" s="131">
        <f>E12+G12+I12+K12+M12</f>
        <v>0</v>
      </c>
      <c r="D12" s="377" t="e">
        <f>IF(C12/B12&gt;0,C12/B12,"")</f>
        <v>#DIV/0!</v>
      </c>
      <c r="E12" s="173"/>
      <c r="F12" s="132" t="e">
        <f t="shared" si="2"/>
        <v>#DIV/0!</v>
      </c>
      <c r="G12" s="89"/>
      <c r="H12" s="135" t="e">
        <f t="shared" si="3"/>
        <v>#DIV/0!</v>
      </c>
      <c r="I12" s="89"/>
      <c r="J12" s="135" t="e">
        <f t="shared" si="4"/>
        <v>#DIV/0!</v>
      </c>
      <c r="K12" s="89"/>
      <c r="L12" s="135" t="e">
        <f t="shared" si="5"/>
        <v>#DIV/0!</v>
      </c>
      <c r="M12" s="89"/>
      <c r="N12" s="350" t="e">
        <f t="shared" si="6"/>
        <v>#DIV/0!</v>
      </c>
      <c r="O12" s="54"/>
      <c r="P12" s="54"/>
      <c r="Q12" s="54"/>
      <c r="R12" s="54"/>
      <c r="S12" s="54"/>
      <c r="T12" s="55"/>
    </row>
    <row r="13" spans="1:20" s="7" customFormat="1" ht="18" customHeight="1">
      <c r="A13" s="351" t="s">
        <v>19</v>
      </c>
      <c r="B13" s="385">
        <f>'USPEH OPOVO'!B13</f>
        <v>25</v>
      </c>
      <c r="C13" s="131">
        <f t="shared" si="0"/>
        <v>2</v>
      </c>
      <c r="D13" s="377">
        <f t="shared" si="1"/>
        <v>0.08</v>
      </c>
      <c r="E13" s="173"/>
      <c r="F13" s="132">
        <f t="shared" si="2"/>
      </c>
      <c r="G13" s="89"/>
      <c r="H13" s="135">
        <f t="shared" si="3"/>
      </c>
      <c r="I13" s="89"/>
      <c r="J13" s="135">
        <f t="shared" si="4"/>
      </c>
      <c r="K13" s="89"/>
      <c r="L13" s="135">
        <f t="shared" si="5"/>
      </c>
      <c r="M13" s="89">
        <v>2</v>
      </c>
      <c r="N13" s="350">
        <f t="shared" si="6"/>
        <v>0.08</v>
      </c>
      <c r="O13" s="54"/>
      <c r="P13" s="54"/>
      <c r="Q13" s="54"/>
      <c r="R13" s="54"/>
      <c r="S13" s="54"/>
      <c r="T13" s="55"/>
    </row>
    <row r="14" spans="1:20" s="7" customFormat="1" ht="18" customHeight="1">
      <c r="A14" s="351" t="s">
        <v>20</v>
      </c>
      <c r="B14" s="385">
        <f>'USPEH OPOVO'!B14</f>
        <v>26</v>
      </c>
      <c r="C14" s="131">
        <f t="shared" si="0"/>
        <v>1</v>
      </c>
      <c r="D14" s="377">
        <f t="shared" si="1"/>
        <v>0.038461538461538464</v>
      </c>
      <c r="E14" s="173"/>
      <c r="F14" s="132">
        <f t="shared" si="2"/>
      </c>
      <c r="G14" s="89"/>
      <c r="H14" s="135">
        <f t="shared" si="3"/>
      </c>
      <c r="I14" s="89"/>
      <c r="J14" s="135">
        <f t="shared" si="4"/>
      </c>
      <c r="K14" s="89"/>
      <c r="L14" s="135">
        <f t="shared" si="5"/>
      </c>
      <c r="M14" s="89">
        <v>1</v>
      </c>
      <c r="N14" s="350">
        <f t="shared" si="6"/>
        <v>0.038461538461538464</v>
      </c>
      <c r="O14" s="54"/>
      <c r="P14" s="54"/>
      <c r="Q14" s="54"/>
      <c r="R14" s="54"/>
      <c r="S14" s="54"/>
      <c r="T14" s="55"/>
    </row>
    <row r="15" spans="1:20" s="7" customFormat="1" ht="18" customHeight="1" hidden="1">
      <c r="A15" s="351" t="s">
        <v>21</v>
      </c>
      <c r="B15" s="385">
        <f>'USPEH OPOVO'!B15</f>
        <v>0</v>
      </c>
      <c r="C15" s="131">
        <f t="shared" si="0"/>
        <v>0</v>
      </c>
      <c r="D15" s="377" t="e">
        <f t="shared" si="1"/>
        <v>#DIV/0!</v>
      </c>
      <c r="E15" s="173"/>
      <c r="F15" s="132" t="e">
        <f t="shared" si="2"/>
        <v>#DIV/0!</v>
      </c>
      <c r="G15" s="89"/>
      <c r="H15" s="135" t="e">
        <f t="shared" si="3"/>
        <v>#DIV/0!</v>
      </c>
      <c r="I15" s="89"/>
      <c r="J15" s="135" t="e">
        <f t="shared" si="4"/>
        <v>#DIV/0!</v>
      </c>
      <c r="K15" s="89"/>
      <c r="L15" s="135" t="e">
        <f t="shared" si="5"/>
        <v>#DIV/0!</v>
      </c>
      <c r="M15" s="89"/>
      <c r="N15" s="350" t="e">
        <f t="shared" si="6"/>
        <v>#DIV/0!</v>
      </c>
      <c r="O15" s="54"/>
      <c r="P15" s="54"/>
      <c r="Q15" s="54"/>
      <c r="R15" s="54"/>
      <c r="S15" s="54"/>
      <c r="T15" s="55"/>
    </row>
    <row r="16" spans="1:20" s="7" customFormat="1" ht="18" customHeight="1">
      <c r="A16" s="351" t="s">
        <v>22</v>
      </c>
      <c r="B16" s="385">
        <f>'USPEH OPOVO'!B16</f>
        <v>24</v>
      </c>
      <c r="C16" s="131">
        <f t="shared" si="0"/>
        <v>0</v>
      </c>
      <c r="D16" s="377">
        <f t="shared" si="1"/>
      </c>
      <c r="E16" s="173"/>
      <c r="F16" s="132">
        <f t="shared" si="2"/>
      </c>
      <c r="G16" s="89"/>
      <c r="H16" s="135">
        <f t="shared" si="3"/>
      </c>
      <c r="I16" s="89"/>
      <c r="J16" s="135">
        <f t="shared" si="4"/>
      </c>
      <c r="K16" s="89"/>
      <c r="L16" s="135">
        <f t="shared" si="5"/>
      </c>
      <c r="M16" s="89"/>
      <c r="N16" s="350">
        <f t="shared" si="6"/>
      </c>
      <c r="O16" s="54"/>
      <c r="P16" s="54"/>
      <c r="Q16" s="54"/>
      <c r="R16" s="54"/>
      <c r="S16" s="54"/>
      <c r="T16" s="55"/>
    </row>
    <row r="17" spans="1:20" s="7" customFormat="1" ht="18" customHeight="1" thickBot="1">
      <c r="A17" s="351" t="s">
        <v>23</v>
      </c>
      <c r="B17" s="385">
        <f>'USPEH OPOVO'!B17</f>
        <v>23</v>
      </c>
      <c r="C17" s="131">
        <f t="shared" si="0"/>
        <v>0</v>
      </c>
      <c r="D17" s="377">
        <f t="shared" si="1"/>
      </c>
      <c r="E17" s="173"/>
      <c r="F17" s="132">
        <f t="shared" si="2"/>
      </c>
      <c r="G17" s="89"/>
      <c r="H17" s="135">
        <f t="shared" si="3"/>
      </c>
      <c r="I17" s="89"/>
      <c r="J17" s="135">
        <f t="shared" si="4"/>
      </c>
      <c r="K17" s="89"/>
      <c r="L17" s="135">
        <f t="shared" si="5"/>
      </c>
      <c r="M17" s="89"/>
      <c r="N17" s="350">
        <f t="shared" si="6"/>
      </c>
      <c r="O17" s="54"/>
      <c r="P17" s="54"/>
      <c r="Q17" s="54"/>
      <c r="R17" s="54"/>
      <c r="S17" s="54"/>
      <c r="T17" s="55"/>
    </row>
    <row r="18" spans="1:20" s="7" customFormat="1" ht="18" customHeight="1" hidden="1" thickBot="1">
      <c r="A18" s="352" t="s">
        <v>24</v>
      </c>
      <c r="B18" s="386">
        <f>'USPEH OPOVO'!B18</f>
        <v>0</v>
      </c>
      <c r="C18" s="369">
        <f t="shared" si="0"/>
        <v>0</v>
      </c>
      <c r="D18" s="378" t="e">
        <f t="shared" si="1"/>
        <v>#DIV/0!</v>
      </c>
      <c r="E18" s="174"/>
      <c r="F18" s="133" t="e">
        <f t="shared" si="2"/>
        <v>#DIV/0!</v>
      </c>
      <c r="G18" s="90"/>
      <c r="H18" s="136" t="e">
        <f t="shared" si="3"/>
        <v>#DIV/0!</v>
      </c>
      <c r="I18" s="90"/>
      <c r="J18" s="136" t="e">
        <f t="shared" si="4"/>
        <v>#DIV/0!</v>
      </c>
      <c r="K18" s="90"/>
      <c r="L18" s="136" t="e">
        <f t="shared" si="5"/>
        <v>#DIV/0!</v>
      </c>
      <c r="M18" s="90"/>
      <c r="N18" s="353" t="e">
        <f t="shared" si="6"/>
        <v>#DIV/0!</v>
      </c>
      <c r="O18" s="54"/>
      <c r="P18" s="54"/>
      <c r="Q18" s="54"/>
      <c r="R18" s="54"/>
      <c r="S18" s="54"/>
      <c r="T18" s="55"/>
    </row>
    <row r="19" spans="1:21" s="67" customFormat="1" ht="18" customHeight="1" thickBot="1">
      <c r="A19" s="365" t="s">
        <v>25</v>
      </c>
      <c r="B19" s="306">
        <f>SUM(B6:B18)</f>
        <v>199</v>
      </c>
      <c r="C19" s="304">
        <f>SUM(C6:C18)</f>
        <v>4</v>
      </c>
      <c r="D19" s="379">
        <f t="shared" si="1"/>
        <v>0.020100502512562814</v>
      </c>
      <c r="E19" s="303">
        <f>SUM(E6:E18)</f>
        <v>0</v>
      </c>
      <c r="F19" s="357">
        <f t="shared" si="2"/>
      </c>
      <c r="G19" s="304">
        <f>SUM(G6:G18)</f>
        <v>0</v>
      </c>
      <c r="H19" s="358">
        <f t="shared" si="3"/>
      </c>
      <c r="I19" s="304">
        <f>SUM(I6:I18)</f>
        <v>0</v>
      </c>
      <c r="J19" s="358">
        <f t="shared" si="4"/>
      </c>
      <c r="K19" s="304">
        <f>SUM(K6:K18)</f>
        <v>0</v>
      </c>
      <c r="L19" s="358">
        <f t="shared" si="5"/>
      </c>
      <c r="M19" s="304">
        <f>SUM(M6:M18)</f>
        <v>4</v>
      </c>
      <c r="N19" s="359">
        <f t="shared" si="6"/>
        <v>0.020100502512562814</v>
      </c>
      <c r="O19" s="69"/>
      <c r="P19" s="69"/>
      <c r="Q19" s="69"/>
      <c r="R19" s="69"/>
      <c r="S19" s="69"/>
      <c r="T19" s="69"/>
      <c r="U19" s="70"/>
    </row>
    <row r="20" spans="1:20" s="7" customFormat="1" ht="18" customHeight="1" hidden="1">
      <c r="A20" s="354" t="s">
        <v>14</v>
      </c>
      <c r="B20" s="387">
        <f>'USPEH OPOVO'!B20</f>
        <v>0</v>
      </c>
      <c r="C20" s="370">
        <f t="shared" si="0"/>
        <v>0</v>
      </c>
      <c r="D20" s="380" t="e">
        <f t="shared" si="1"/>
        <v>#DIV/0!</v>
      </c>
      <c r="E20" s="175"/>
      <c r="F20" s="134" t="e">
        <f t="shared" si="2"/>
        <v>#DIV/0!</v>
      </c>
      <c r="G20" s="91"/>
      <c r="H20" s="137" t="e">
        <f t="shared" si="3"/>
        <v>#DIV/0!</v>
      </c>
      <c r="I20" s="91"/>
      <c r="J20" s="137" t="e">
        <f t="shared" si="4"/>
        <v>#DIV/0!</v>
      </c>
      <c r="K20" s="91"/>
      <c r="L20" s="137" t="e">
        <f t="shared" si="5"/>
        <v>#DIV/0!</v>
      </c>
      <c r="M20" s="91"/>
      <c r="N20" s="355" t="e">
        <f t="shared" si="6"/>
        <v>#DIV/0!</v>
      </c>
      <c r="O20" s="54"/>
      <c r="P20" s="54"/>
      <c r="Q20" s="54"/>
      <c r="R20" s="54"/>
      <c r="S20" s="54"/>
      <c r="T20" s="55"/>
    </row>
    <row r="21" spans="1:20" s="7" customFormat="1" ht="18" customHeight="1">
      <c r="A21" s="354" t="s">
        <v>26</v>
      </c>
      <c r="B21" s="387">
        <f>'USPEH OPOVO'!B21</f>
        <v>25</v>
      </c>
      <c r="C21" s="131">
        <f t="shared" si="0"/>
        <v>0</v>
      </c>
      <c r="D21" s="380">
        <f t="shared" si="1"/>
      </c>
      <c r="E21" s="175"/>
      <c r="F21" s="134">
        <f t="shared" si="2"/>
      </c>
      <c r="G21" s="91"/>
      <c r="H21" s="137">
        <f t="shared" si="3"/>
      </c>
      <c r="I21" s="91"/>
      <c r="J21" s="137">
        <f t="shared" si="4"/>
      </c>
      <c r="K21" s="91"/>
      <c r="L21" s="137">
        <f t="shared" si="5"/>
      </c>
      <c r="M21" s="91"/>
      <c r="N21" s="355">
        <f t="shared" si="6"/>
      </c>
      <c r="O21" s="54"/>
      <c r="P21" s="54"/>
      <c r="Q21" s="54"/>
      <c r="R21" s="54"/>
      <c r="S21" s="54"/>
      <c r="T21" s="55"/>
    </row>
    <row r="22" spans="1:20" s="7" customFormat="1" ht="18" customHeight="1">
      <c r="A22" s="351" t="s">
        <v>27</v>
      </c>
      <c r="B22" s="387">
        <f>'USPEH OPOVO'!B22</f>
        <v>27</v>
      </c>
      <c r="C22" s="131">
        <v>0</v>
      </c>
      <c r="D22" s="377">
        <f t="shared" si="1"/>
      </c>
      <c r="E22" s="173"/>
      <c r="F22" s="132">
        <f t="shared" si="2"/>
      </c>
      <c r="G22" s="89"/>
      <c r="H22" s="135">
        <f t="shared" si="3"/>
      </c>
      <c r="I22" s="89"/>
      <c r="J22" s="135">
        <f t="shared" si="4"/>
      </c>
      <c r="K22" s="89"/>
      <c r="L22" s="135">
        <f t="shared" si="5"/>
      </c>
      <c r="M22" s="89"/>
      <c r="N22" s="350">
        <f t="shared" si="6"/>
      </c>
      <c r="O22" s="54"/>
      <c r="P22" s="54"/>
      <c r="Q22" s="54"/>
      <c r="R22" s="54"/>
      <c r="S22" s="54"/>
      <c r="T22" s="55"/>
    </row>
    <row r="23" spans="1:20" s="7" customFormat="1" ht="18" customHeight="1" hidden="1">
      <c r="A23" s="351" t="s">
        <v>28</v>
      </c>
      <c r="B23" s="387">
        <f>'USPEH OPOVO'!B23</f>
        <v>0</v>
      </c>
      <c r="C23" s="131">
        <f t="shared" si="0"/>
        <v>0</v>
      </c>
      <c r="D23" s="377" t="e">
        <f t="shared" si="1"/>
        <v>#DIV/0!</v>
      </c>
      <c r="E23" s="173"/>
      <c r="F23" s="132" t="e">
        <f t="shared" si="2"/>
        <v>#DIV/0!</v>
      </c>
      <c r="G23" s="89"/>
      <c r="H23" s="135" t="e">
        <f t="shared" si="3"/>
        <v>#DIV/0!</v>
      </c>
      <c r="I23" s="89"/>
      <c r="J23" s="135" t="e">
        <f t="shared" si="4"/>
        <v>#DIV/0!</v>
      </c>
      <c r="K23" s="89"/>
      <c r="L23" s="135" t="e">
        <f t="shared" si="5"/>
        <v>#DIV/0!</v>
      </c>
      <c r="M23" s="89"/>
      <c r="N23" s="350" t="e">
        <f t="shared" si="6"/>
        <v>#DIV/0!</v>
      </c>
      <c r="O23" s="54"/>
      <c r="P23" s="54"/>
      <c r="Q23" s="54"/>
      <c r="R23" s="54"/>
      <c r="S23" s="54"/>
      <c r="T23" s="55"/>
    </row>
    <row r="24" spans="1:20" s="7" customFormat="1" ht="18" customHeight="1">
      <c r="A24" s="351" t="s">
        <v>29</v>
      </c>
      <c r="B24" s="387">
        <f>'USPEH OPOVO'!B24</f>
        <v>23</v>
      </c>
      <c r="C24" s="131">
        <f t="shared" si="0"/>
        <v>0</v>
      </c>
      <c r="D24" s="377">
        <f t="shared" si="1"/>
      </c>
      <c r="E24" s="173"/>
      <c r="F24" s="132">
        <f t="shared" si="2"/>
      </c>
      <c r="G24" s="89"/>
      <c r="H24" s="135">
        <f t="shared" si="3"/>
      </c>
      <c r="I24" s="89"/>
      <c r="J24" s="135">
        <f t="shared" si="4"/>
      </c>
      <c r="K24" s="89"/>
      <c r="L24" s="135">
        <f t="shared" si="5"/>
      </c>
      <c r="M24" s="89"/>
      <c r="N24" s="350">
        <f t="shared" si="6"/>
      </c>
      <c r="O24" s="54"/>
      <c r="P24" s="54"/>
      <c r="Q24" s="54"/>
      <c r="R24" s="54"/>
      <c r="S24" s="54"/>
      <c r="T24" s="55"/>
    </row>
    <row r="25" spans="1:20" s="7" customFormat="1" ht="18" customHeight="1">
      <c r="A25" s="351" t="s">
        <v>30</v>
      </c>
      <c r="B25" s="387">
        <f>'USPEH OPOVO'!B25</f>
        <v>23</v>
      </c>
      <c r="C25" s="131">
        <f t="shared" si="0"/>
        <v>0</v>
      </c>
      <c r="D25" s="377">
        <f t="shared" si="1"/>
      </c>
      <c r="E25" s="173"/>
      <c r="F25" s="132">
        <f t="shared" si="2"/>
      </c>
      <c r="G25" s="89"/>
      <c r="H25" s="135">
        <f t="shared" si="3"/>
      </c>
      <c r="I25" s="89"/>
      <c r="J25" s="135">
        <f t="shared" si="4"/>
      </c>
      <c r="K25" s="89"/>
      <c r="L25" s="135">
        <f t="shared" si="5"/>
      </c>
      <c r="M25" s="89"/>
      <c r="N25" s="350">
        <f t="shared" si="6"/>
      </c>
      <c r="O25" s="54"/>
      <c r="P25" s="54"/>
      <c r="Q25" s="54"/>
      <c r="R25" s="54"/>
      <c r="S25" s="54"/>
      <c r="T25" s="55"/>
    </row>
    <row r="26" spans="1:20" s="7" customFormat="1" ht="18" customHeight="1" hidden="1">
      <c r="A26" s="351" t="s">
        <v>31</v>
      </c>
      <c r="B26" s="387">
        <f>'USPEH OPOVO'!B26</f>
        <v>0</v>
      </c>
      <c r="C26" s="131">
        <f t="shared" si="0"/>
        <v>0</v>
      </c>
      <c r="D26" s="377" t="e">
        <f t="shared" si="1"/>
        <v>#DIV/0!</v>
      </c>
      <c r="E26" s="173"/>
      <c r="F26" s="132" t="e">
        <f t="shared" si="2"/>
        <v>#DIV/0!</v>
      </c>
      <c r="G26" s="89"/>
      <c r="H26" s="135" t="e">
        <f t="shared" si="3"/>
        <v>#DIV/0!</v>
      </c>
      <c r="I26" s="89"/>
      <c r="J26" s="135" t="e">
        <f t="shared" si="4"/>
        <v>#DIV/0!</v>
      </c>
      <c r="K26" s="89"/>
      <c r="L26" s="135" t="e">
        <f t="shared" si="5"/>
        <v>#DIV/0!</v>
      </c>
      <c r="M26" s="89"/>
      <c r="N26" s="350" t="e">
        <f t="shared" si="6"/>
        <v>#DIV/0!</v>
      </c>
      <c r="O26" s="54"/>
      <c r="P26" s="54"/>
      <c r="Q26" s="54"/>
      <c r="R26" s="54"/>
      <c r="S26" s="54"/>
      <c r="T26" s="55"/>
    </row>
    <row r="27" spans="1:20" s="7" customFormat="1" ht="18" customHeight="1">
      <c r="A27" s="351" t="s">
        <v>32</v>
      </c>
      <c r="B27" s="387">
        <f>'USPEH OPOVO'!B27</f>
        <v>20</v>
      </c>
      <c r="C27" s="131">
        <f t="shared" si="0"/>
        <v>0</v>
      </c>
      <c r="D27" s="377">
        <f t="shared" si="1"/>
      </c>
      <c r="E27" s="173"/>
      <c r="F27" s="132">
        <f t="shared" si="2"/>
      </c>
      <c r="G27" s="89"/>
      <c r="H27" s="135">
        <f t="shared" si="3"/>
      </c>
      <c r="I27" s="89"/>
      <c r="J27" s="135">
        <f t="shared" si="4"/>
      </c>
      <c r="K27" s="89"/>
      <c r="L27" s="135">
        <f t="shared" si="5"/>
      </c>
      <c r="M27" s="89"/>
      <c r="N27" s="350">
        <f t="shared" si="6"/>
      </c>
      <c r="O27" s="54"/>
      <c r="P27" s="54"/>
      <c r="Q27" s="54"/>
      <c r="R27" s="54"/>
      <c r="S27" s="54"/>
      <c r="T27" s="55"/>
    </row>
    <row r="28" spans="1:20" s="7" customFormat="1" ht="18" customHeight="1">
      <c r="A28" s="351" t="s">
        <v>33</v>
      </c>
      <c r="B28" s="387">
        <f>'USPEH OPOVO'!B28</f>
        <v>19</v>
      </c>
      <c r="C28" s="131">
        <f t="shared" si="0"/>
        <v>0</v>
      </c>
      <c r="D28" s="377">
        <f t="shared" si="1"/>
      </c>
      <c r="E28" s="173"/>
      <c r="F28" s="132">
        <f t="shared" si="2"/>
      </c>
      <c r="G28" s="89"/>
      <c r="H28" s="135">
        <f t="shared" si="3"/>
      </c>
      <c r="I28" s="89"/>
      <c r="J28" s="135">
        <f t="shared" si="4"/>
      </c>
      <c r="K28" s="89"/>
      <c r="L28" s="135">
        <f t="shared" si="5"/>
      </c>
      <c r="M28" s="89"/>
      <c r="N28" s="350">
        <f t="shared" si="6"/>
      </c>
      <c r="O28" s="54"/>
      <c r="P28" s="54"/>
      <c r="Q28" s="54"/>
      <c r="R28" s="54"/>
      <c r="S28" s="54"/>
      <c r="T28" s="55"/>
    </row>
    <row r="29" spans="1:20" s="7" customFormat="1" ht="18" customHeight="1" hidden="1">
      <c r="A29" s="351" t="s">
        <v>78</v>
      </c>
      <c r="B29" s="387">
        <f>'USPEH OPOVO'!B29</f>
        <v>0</v>
      </c>
      <c r="C29" s="131">
        <f t="shared" si="0"/>
        <v>0</v>
      </c>
      <c r="D29" s="377" t="e">
        <f t="shared" si="1"/>
        <v>#DIV/0!</v>
      </c>
      <c r="E29" s="173"/>
      <c r="F29" s="132" t="e">
        <f t="shared" si="2"/>
        <v>#DIV/0!</v>
      </c>
      <c r="G29" s="89"/>
      <c r="H29" s="135" t="e">
        <f t="shared" si="3"/>
        <v>#DIV/0!</v>
      </c>
      <c r="I29" s="89"/>
      <c r="J29" s="135" t="e">
        <f t="shared" si="4"/>
        <v>#DIV/0!</v>
      </c>
      <c r="K29" s="89"/>
      <c r="L29" s="135" t="e">
        <f t="shared" si="5"/>
        <v>#DIV/0!</v>
      </c>
      <c r="M29" s="89"/>
      <c r="N29" s="350" t="e">
        <f t="shared" si="6"/>
        <v>#DIV/0!</v>
      </c>
      <c r="O29" s="54"/>
      <c r="P29" s="54"/>
      <c r="Q29" s="54"/>
      <c r="R29" s="54"/>
      <c r="S29" s="54"/>
      <c r="T29" s="55"/>
    </row>
    <row r="30" spans="1:20" s="7" customFormat="1" ht="18" customHeight="1">
      <c r="A30" s="351" t="s">
        <v>34</v>
      </c>
      <c r="B30" s="387">
        <f>'USPEH OPOVO'!B30</f>
        <v>22</v>
      </c>
      <c r="C30" s="131">
        <f t="shared" si="0"/>
        <v>0</v>
      </c>
      <c r="D30" s="377">
        <f t="shared" si="1"/>
      </c>
      <c r="E30" s="173"/>
      <c r="F30" s="132">
        <f t="shared" si="2"/>
      </c>
      <c r="G30" s="89"/>
      <c r="H30" s="135">
        <f t="shared" si="3"/>
      </c>
      <c r="I30" s="89"/>
      <c r="J30" s="135">
        <f t="shared" si="4"/>
      </c>
      <c r="K30" s="89"/>
      <c r="L30" s="135">
        <f t="shared" si="5"/>
      </c>
      <c r="M30" s="89"/>
      <c r="N30" s="350">
        <f t="shared" si="6"/>
      </c>
      <c r="O30" s="54"/>
      <c r="P30" s="54"/>
      <c r="Q30" s="54"/>
      <c r="R30" s="54"/>
      <c r="S30" s="54"/>
      <c r="T30" s="55"/>
    </row>
    <row r="31" spans="1:20" s="7" customFormat="1" ht="18" customHeight="1" thickBot="1">
      <c r="A31" s="351" t="s">
        <v>35</v>
      </c>
      <c r="B31" s="387">
        <f>'USPEH OPOVO'!B31</f>
        <v>20</v>
      </c>
      <c r="C31" s="131">
        <f t="shared" si="0"/>
        <v>0</v>
      </c>
      <c r="D31" s="377">
        <f t="shared" si="1"/>
      </c>
      <c r="E31" s="174"/>
      <c r="F31" s="132">
        <f t="shared" si="2"/>
      </c>
      <c r="G31" s="90"/>
      <c r="H31" s="135">
        <f t="shared" si="3"/>
      </c>
      <c r="I31" s="90"/>
      <c r="J31" s="135">
        <f t="shared" si="4"/>
      </c>
      <c r="K31" s="90"/>
      <c r="L31" s="135">
        <f t="shared" si="5"/>
      </c>
      <c r="M31" s="90"/>
      <c r="N31" s="350">
        <f t="shared" si="6"/>
      </c>
      <c r="O31" s="54"/>
      <c r="P31" s="54"/>
      <c r="Q31" s="54"/>
      <c r="R31" s="54"/>
      <c r="S31" s="54"/>
      <c r="T31" s="55"/>
    </row>
    <row r="32" spans="1:20" s="7" customFormat="1" ht="18" customHeight="1" hidden="1" thickBot="1">
      <c r="A32" s="352" t="s">
        <v>87</v>
      </c>
      <c r="B32" s="388">
        <f>'USPEH OPOVO'!B32</f>
        <v>0</v>
      </c>
      <c r="C32" s="369">
        <f t="shared" si="0"/>
        <v>0</v>
      </c>
      <c r="D32" s="378" t="e">
        <f t="shared" si="1"/>
        <v>#DIV/0!</v>
      </c>
      <c r="E32" s="174"/>
      <c r="F32" s="133" t="e">
        <f t="shared" si="2"/>
        <v>#DIV/0!</v>
      </c>
      <c r="G32" s="90"/>
      <c r="H32" s="136" t="e">
        <f t="shared" si="3"/>
        <v>#DIV/0!</v>
      </c>
      <c r="I32" s="90"/>
      <c r="J32" s="136" t="e">
        <f t="shared" si="4"/>
        <v>#DIV/0!</v>
      </c>
      <c r="K32" s="90"/>
      <c r="L32" s="136" t="e">
        <f t="shared" si="5"/>
        <v>#DIV/0!</v>
      </c>
      <c r="M32" s="90"/>
      <c r="N32" s="353" t="e">
        <f t="shared" si="6"/>
        <v>#DIV/0!</v>
      </c>
      <c r="O32" s="54"/>
      <c r="P32" s="54"/>
      <c r="Q32" s="54"/>
      <c r="R32" s="54"/>
      <c r="S32" s="54"/>
      <c r="T32" s="55"/>
    </row>
    <row r="33" spans="1:21" s="76" customFormat="1" ht="18" customHeight="1" thickBot="1">
      <c r="A33" s="365" t="s">
        <v>36</v>
      </c>
      <c r="B33" s="306">
        <f>SUM(B20:B32)</f>
        <v>179</v>
      </c>
      <c r="C33" s="304">
        <f>SUM(C20:C32)</f>
        <v>0</v>
      </c>
      <c r="D33" s="381">
        <f t="shared" si="1"/>
      </c>
      <c r="E33" s="303">
        <f>SUM(E20:E32)</f>
        <v>0</v>
      </c>
      <c r="F33" s="366">
        <f t="shared" si="2"/>
      </c>
      <c r="G33" s="304">
        <f>SUM(G20:G32)</f>
        <v>0</v>
      </c>
      <c r="H33" s="367">
        <f t="shared" si="3"/>
      </c>
      <c r="I33" s="304">
        <f>SUM(I20:I32)</f>
        <v>0</v>
      </c>
      <c r="J33" s="367">
        <f t="shared" si="4"/>
      </c>
      <c r="K33" s="304">
        <f>SUM(K20:K32)</f>
        <v>0</v>
      </c>
      <c r="L33" s="367">
        <f t="shared" si="5"/>
      </c>
      <c r="M33" s="304">
        <f>SUM(M20:M32)</f>
        <v>0</v>
      </c>
      <c r="N33" s="368">
        <f t="shared" si="6"/>
      </c>
      <c r="O33" s="69"/>
      <c r="P33" s="69"/>
      <c r="Q33" s="69"/>
      <c r="R33" s="69"/>
      <c r="S33" s="69"/>
      <c r="T33" s="72"/>
      <c r="U33" s="28"/>
    </row>
    <row r="34" spans="1:21" s="27" customFormat="1" ht="18" customHeight="1" thickBot="1">
      <c r="A34" s="389" t="s">
        <v>37</v>
      </c>
      <c r="B34" s="371">
        <f>B19+B33</f>
        <v>378</v>
      </c>
      <c r="C34" s="372">
        <f>C19+C33</f>
        <v>4</v>
      </c>
      <c r="D34" s="382">
        <f t="shared" si="1"/>
        <v>0.010582010582010581</v>
      </c>
      <c r="E34" s="383">
        <f>E19+E33</f>
        <v>0</v>
      </c>
      <c r="F34" s="373">
        <f t="shared" si="2"/>
      </c>
      <c r="G34" s="372">
        <f>G19+G33</f>
        <v>0</v>
      </c>
      <c r="H34" s="374">
        <f t="shared" si="3"/>
      </c>
      <c r="I34" s="372">
        <f>I19+I33</f>
        <v>0</v>
      </c>
      <c r="J34" s="374">
        <f t="shared" si="4"/>
      </c>
      <c r="K34" s="372">
        <f>K19+K33</f>
        <v>0</v>
      </c>
      <c r="L34" s="374">
        <f t="shared" si="5"/>
      </c>
      <c r="M34" s="372">
        <f>M19+M33</f>
        <v>4</v>
      </c>
      <c r="N34" s="375">
        <f t="shared" si="6"/>
        <v>0.010582010582010581</v>
      </c>
      <c r="O34" s="69"/>
      <c r="P34" s="69"/>
      <c r="Q34" s="69"/>
      <c r="R34" s="69"/>
      <c r="S34" s="69"/>
      <c r="T34" s="72"/>
      <c r="U34" s="28"/>
    </row>
    <row r="35" spans="2:20" ht="15.75">
      <c r="B35" t="s">
        <v>148</v>
      </c>
      <c r="O35" s="48"/>
      <c r="P35" s="48"/>
      <c r="Q35" s="48"/>
      <c r="R35" s="48"/>
      <c r="S35" s="48"/>
      <c r="T35" s="48"/>
    </row>
  </sheetData>
  <sheetProtection selectLockedCells="1"/>
  <mergeCells count="4">
    <mergeCell ref="B4:D4"/>
    <mergeCell ref="E4:N4"/>
    <mergeCell ref="A1:N1"/>
    <mergeCell ref="A2:N2"/>
  </mergeCells>
  <printOptions horizontalCentered="1" verticalCentered="1"/>
  <pageMargins left="0.5" right="0.5" top="0.17" bottom="0.15" header="0.17" footer="0.16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4"/>
  </sheetPr>
  <dimension ref="A1:AT35"/>
  <sheetViews>
    <sheetView view="pageBreakPreview" zoomScale="85" zoomScaleNormal="85" zoomScaleSheetLayoutView="85" zoomScalePageLayoutView="0" workbookViewId="0" topLeftCell="A1">
      <selection activeCell="A2" sqref="A2:AN2"/>
    </sheetView>
  </sheetViews>
  <sheetFormatPr defaultColWidth="0" defaultRowHeight="0" customHeight="1" zeroHeight="1"/>
  <cols>
    <col min="1" max="1" width="5.796875" style="0" customWidth="1"/>
    <col min="2" max="37" width="4.296875" style="0" customWidth="1"/>
    <col min="38" max="40" width="4.296875" style="0" hidden="1" customWidth="1"/>
    <col min="41" max="41" width="12.796875" style="49" customWidth="1"/>
    <col min="42" max="16384" width="8.296875" style="49" hidden="1" customWidth="1"/>
  </cols>
  <sheetData>
    <row r="1" spans="1:46" s="74" customFormat="1" ht="15" customHeight="1">
      <c r="A1" s="698" t="s">
        <v>177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73"/>
      <c r="AP1" s="73"/>
      <c r="AQ1" s="73"/>
      <c r="AR1" s="73"/>
      <c r="AS1" s="73"/>
      <c r="AT1" s="73"/>
    </row>
    <row r="2" spans="1:46" ht="21" customHeight="1">
      <c r="A2" s="689" t="s">
        <v>138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  <c r="AL2" s="699"/>
      <c r="AM2" s="699"/>
      <c r="AN2" s="699"/>
      <c r="AO2" s="64"/>
      <c r="AP2" s="64"/>
      <c r="AQ2" s="64"/>
      <c r="AR2" s="64"/>
      <c r="AS2" s="64"/>
      <c r="AT2" s="64"/>
    </row>
    <row r="3" spans="1:46" ht="17.25" customHeight="1" thickBo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64"/>
      <c r="AP3" s="64"/>
      <c r="AQ3" s="64"/>
      <c r="AR3" s="64"/>
      <c r="AS3" s="64"/>
      <c r="AT3" s="64"/>
    </row>
    <row r="4" spans="1:40" ht="16.5" thickBot="1">
      <c r="A4" s="547"/>
      <c r="B4" s="713" t="s">
        <v>89</v>
      </c>
      <c r="C4" s="729"/>
      <c r="D4" s="730"/>
      <c r="E4" s="705" t="s">
        <v>161</v>
      </c>
      <c r="F4" s="725"/>
      <c r="G4" s="726"/>
      <c r="H4" s="702" t="s">
        <v>90</v>
      </c>
      <c r="I4" s="729"/>
      <c r="J4" s="730"/>
      <c r="K4" s="702" t="s">
        <v>108</v>
      </c>
      <c r="L4" s="729"/>
      <c r="M4" s="730"/>
      <c r="N4" s="705" t="s">
        <v>109</v>
      </c>
      <c r="O4" s="725"/>
      <c r="P4" s="726"/>
      <c r="Q4" s="705" t="s">
        <v>112</v>
      </c>
      <c r="R4" s="725"/>
      <c r="S4" s="726"/>
      <c r="T4" s="705" t="s">
        <v>155</v>
      </c>
      <c r="U4" s="725"/>
      <c r="V4" s="726"/>
      <c r="W4" s="705" t="s">
        <v>144</v>
      </c>
      <c r="X4" s="725"/>
      <c r="Y4" s="726"/>
      <c r="Z4" s="705" t="s">
        <v>143</v>
      </c>
      <c r="AA4" s="725"/>
      <c r="AB4" s="726"/>
      <c r="AC4" s="705" t="s">
        <v>41</v>
      </c>
      <c r="AD4" s="717"/>
      <c r="AE4" s="707"/>
      <c r="AF4" s="702" t="s">
        <v>113</v>
      </c>
      <c r="AG4" s="727"/>
      <c r="AH4" s="728"/>
      <c r="AI4" s="702" t="s">
        <v>75</v>
      </c>
      <c r="AJ4" s="727"/>
      <c r="AK4" s="728"/>
      <c r="AL4" s="705" t="s">
        <v>75</v>
      </c>
      <c r="AM4" s="725"/>
      <c r="AN4" s="707"/>
    </row>
    <row r="5" spans="1:45" s="79" customFormat="1" ht="76.5" customHeight="1" thickBot="1">
      <c r="A5" s="433" t="s">
        <v>3</v>
      </c>
      <c r="B5" s="435" t="s">
        <v>68</v>
      </c>
      <c r="C5" s="561" t="s">
        <v>73</v>
      </c>
      <c r="D5" s="432" t="s">
        <v>74</v>
      </c>
      <c r="E5" s="435" t="s">
        <v>68</v>
      </c>
      <c r="F5" s="561" t="s">
        <v>73</v>
      </c>
      <c r="G5" s="432" t="s">
        <v>74</v>
      </c>
      <c r="H5" s="435" t="s">
        <v>68</v>
      </c>
      <c r="I5" s="561" t="s">
        <v>73</v>
      </c>
      <c r="J5" s="432" t="s">
        <v>74</v>
      </c>
      <c r="K5" s="435" t="s">
        <v>68</v>
      </c>
      <c r="L5" s="561" t="s">
        <v>73</v>
      </c>
      <c r="M5" s="432" t="s">
        <v>74</v>
      </c>
      <c r="N5" s="435" t="s">
        <v>68</v>
      </c>
      <c r="O5" s="561" t="s">
        <v>73</v>
      </c>
      <c r="P5" s="432" t="s">
        <v>74</v>
      </c>
      <c r="Q5" s="435" t="s">
        <v>68</v>
      </c>
      <c r="R5" s="561" t="s">
        <v>73</v>
      </c>
      <c r="S5" s="432" t="s">
        <v>74</v>
      </c>
      <c r="T5" s="435" t="s">
        <v>68</v>
      </c>
      <c r="U5" s="561" t="s">
        <v>73</v>
      </c>
      <c r="V5" s="432" t="s">
        <v>74</v>
      </c>
      <c r="W5" s="435" t="s">
        <v>68</v>
      </c>
      <c r="X5" s="561" t="s">
        <v>73</v>
      </c>
      <c r="Y5" s="432" t="s">
        <v>74</v>
      </c>
      <c r="Z5" s="435" t="s">
        <v>68</v>
      </c>
      <c r="AA5" s="561" t="s">
        <v>73</v>
      </c>
      <c r="AB5" s="432" t="s">
        <v>74</v>
      </c>
      <c r="AC5" s="435" t="s">
        <v>68</v>
      </c>
      <c r="AD5" s="561" t="s">
        <v>73</v>
      </c>
      <c r="AE5" s="432" t="s">
        <v>74</v>
      </c>
      <c r="AF5" s="435" t="s">
        <v>68</v>
      </c>
      <c r="AG5" s="561" t="s">
        <v>73</v>
      </c>
      <c r="AH5" s="432" t="s">
        <v>74</v>
      </c>
      <c r="AI5" s="435" t="s">
        <v>68</v>
      </c>
      <c r="AJ5" s="561" t="s">
        <v>73</v>
      </c>
      <c r="AK5" s="432" t="s">
        <v>74</v>
      </c>
      <c r="AL5" s="435" t="s">
        <v>68</v>
      </c>
      <c r="AM5" s="569" t="s">
        <v>73</v>
      </c>
      <c r="AN5" s="432" t="s">
        <v>74</v>
      </c>
      <c r="AO5" s="82"/>
      <c r="AP5" s="77"/>
      <c r="AQ5" s="77"/>
      <c r="AR5" s="77"/>
      <c r="AS5" s="78"/>
    </row>
    <row r="6" spans="1:46" s="7" customFormat="1" ht="18" customHeight="1">
      <c r="A6" s="354" t="s">
        <v>149</v>
      </c>
      <c r="B6" s="594">
        <f>'IZBORNA OPOVO'!B6+'IZBORNA SEFKERIN'!B6+'IZBORNA SAKULE'!B6+'IZBORNA BARANDA'!B6</f>
        <v>1</v>
      </c>
      <c r="C6" s="595">
        <f>'IZBORNA OPOVO'!C6+'IZBORNA SEFKERIN'!C6+'IZBORNA SAKULE'!C6+'IZBORNA BARANDA'!C6</f>
        <v>0</v>
      </c>
      <c r="D6" s="596">
        <f>'IZBORNA OPOVO'!D6+'IZBORNA SEFKERIN'!D6+'IZBORNA SAKULE'!D6+'IZBORNA BARANDA'!D6</f>
        <v>0</v>
      </c>
      <c r="E6" s="594">
        <f>'IZBORNA OPOVO'!E6+'IZBORNA SEFKERIN'!E6+'IZBORNA SAKULE'!E6+'IZBORNA BARANDA'!E6</f>
        <v>0</v>
      </c>
      <c r="F6" s="595">
        <f>'IZBORNA OPOVO'!F6+'IZBORNA SEFKERIN'!F6+'IZBORNA SAKULE'!F6+'IZBORNA BARANDA'!F6</f>
        <v>0</v>
      </c>
      <c r="G6" s="596">
        <f>'IZBORNA OPOVO'!G6+'IZBORNA SEFKERIN'!G6+'IZBORNA SAKULE'!G6+'IZBORNA BARANDA'!G6</f>
        <v>0</v>
      </c>
      <c r="H6" s="594">
        <f>'IZBORNA OPOVO'!H6+'IZBORNA SEFKERIN'!H6+'IZBORNA SAKULE'!H6+'IZBORNA BARANDA'!H6</f>
        <v>1</v>
      </c>
      <c r="I6" s="595">
        <f>'IZBORNA OPOVO'!I6+'IZBORNA SEFKERIN'!I6+'IZBORNA SAKULE'!I6+'IZBORNA BARANDA'!I6</f>
        <v>0</v>
      </c>
      <c r="J6" s="596">
        <f>'IZBORNA OPOVO'!J6+'IZBORNA SEFKERIN'!J6+'IZBORNA SAKULE'!J6+'IZBORNA BARANDA'!J6</f>
        <v>0</v>
      </c>
      <c r="K6" s="594">
        <f>'IZBORNA OPOVO'!K6+'IZBORNA SEFKERIN'!K6+'IZBORNA SAKULE'!K6+'IZBORNA BARANDA'!K6</f>
        <v>2</v>
      </c>
      <c r="L6" s="595">
        <f>'IZBORNA OPOVO'!L6+'IZBORNA SEFKERIN'!L6+'IZBORNA SAKULE'!L6+'IZBORNA BARANDA'!L6</f>
        <v>0</v>
      </c>
      <c r="M6" s="596">
        <f>'IZBORNA OPOVO'!M6+'IZBORNA SEFKERIN'!M6+'IZBORNA SAKULE'!M6+'IZBORNA BARANDA'!M6</f>
        <v>0</v>
      </c>
      <c r="N6" s="594">
        <f>'IZBORNA OPOVO'!N6+'IZBORNA SEFKERIN'!N6+'IZBORNA SAKULE'!N6+'IZBORNA BARANDA'!N6</f>
        <v>0</v>
      </c>
      <c r="O6" s="595">
        <f>'IZBORNA OPOVO'!O6+'IZBORNA SEFKERIN'!O6+'IZBORNA SAKULE'!O6+'IZBORNA BARANDA'!O6</f>
        <v>0</v>
      </c>
      <c r="P6" s="596">
        <f>'IZBORNA OPOVO'!P6+'IZBORNA SEFKERIN'!P6+'IZBORNA SAKULE'!P6+'IZBORNA BARANDA'!P6</f>
        <v>0</v>
      </c>
      <c r="Q6" s="594">
        <f>'IZBORNA OPOVO'!Q6+'IZBORNA SEFKERIN'!Q6+'IZBORNA SAKULE'!Q6+'IZBORNA BARANDA'!Q6</f>
        <v>0</v>
      </c>
      <c r="R6" s="595">
        <f>'IZBORNA OPOVO'!R6+'IZBORNA SEFKERIN'!R6+'IZBORNA SAKULE'!R6+'IZBORNA BARANDA'!R6</f>
        <v>0</v>
      </c>
      <c r="S6" s="596">
        <f>'IZBORNA OPOVO'!S6+'IZBORNA SEFKERIN'!S6+'IZBORNA SAKULE'!S6+'IZBORNA BARANDA'!S6</f>
        <v>0</v>
      </c>
      <c r="T6" s="594">
        <f>'IZBORNA OPOVO'!T6+'IZBORNA SEFKERIN'!T6+'IZBORNA SAKULE'!T6+'IZBORNA BARANDA'!T6</f>
        <v>0</v>
      </c>
      <c r="U6" s="595">
        <f>'IZBORNA OPOVO'!U6+'IZBORNA SEFKERIN'!U6+'IZBORNA SAKULE'!U6+'IZBORNA BARANDA'!U6</f>
        <v>0</v>
      </c>
      <c r="V6" s="596">
        <f>'IZBORNA OPOVO'!V6+'IZBORNA SEFKERIN'!V6+'IZBORNA SAKULE'!V6+'IZBORNA BARANDA'!V6</f>
        <v>0</v>
      </c>
      <c r="W6" s="594">
        <f>'IZBORNA OPOVO'!W6+'IZBORNA SEFKERIN'!W6+'IZBORNA SAKULE'!W6+'IZBORNA BARANDA'!W6</f>
        <v>0</v>
      </c>
      <c r="X6" s="595">
        <f>'IZBORNA OPOVO'!X6+'IZBORNA SEFKERIN'!X6+'IZBORNA SAKULE'!X6+'IZBORNA BARANDA'!X6</f>
        <v>0</v>
      </c>
      <c r="Y6" s="596">
        <f>'IZBORNA OPOVO'!Y6+'IZBORNA SEFKERIN'!Y6+'IZBORNA SAKULE'!Y6+'IZBORNA BARANDA'!Y6</f>
        <v>0</v>
      </c>
      <c r="Z6" s="594">
        <f>'IZBORNA OPOVO'!Z6+'IZBORNA SEFKERIN'!Z6+'IZBORNA SAKULE'!Z6+'IZBORNA BARANDA'!Z6</f>
        <v>0</v>
      </c>
      <c r="AA6" s="595">
        <f>'IZBORNA OPOVO'!AA6+'IZBORNA SEFKERIN'!AA6+'IZBORNA SAKULE'!AA6+'IZBORNA BARANDA'!AA6</f>
        <v>0</v>
      </c>
      <c r="AB6" s="596">
        <f>'IZBORNA OPOVO'!AB6+'IZBORNA SEFKERIN'!AB6+'IZBORNA SAKULE'!AB6+'IZBORNA BARANDA'!AB6</f>
        <v>0</v>
      </c>
      <c r="AC6" s="594">
        <f>'IZBORNA OPOVO'!AC6+'IZBORNA SEFKERIN'!AC6+'IZBORNA SAKULE'!AC6+'IZBORNA BARANDA'!AC6</f>
        <v>0</v>
      </c>
      <c r="AD6" s="595">
        <f>'IZBORNA OPOVO'!AD6+'IZBORNA SEFKERIN'!AD6+'IZBORNA SAKULE'!AD6+'IZBORNA BARANDA'!AD6</f>
        <v>0</v>
      </c>
      <c r="AE6" s="596">
        <f>'IZBORNA OPOVO'!AE6+'IZBORNA SEFKERIN'!AE6+'IZBORNA SAKULE'!AE6+'IZBORNA BARANDA'!AE6</f>
        <v>0</v>
      </c>
      <c r="AF6" s="594">
        <f>'IZBORNA OPOVO'!AF6+'IZBORNA SEFKERIN'!AF6+'IZBORNA SAKULE'!AF6+'IZBORNA BARANDA'!AF6</f>
        <v>0</v>
      </c>
      <c r="AG6" s="595">
        <f>'IZBORNA OPOVO'!AG6+'IZBORNA SEFKERIN'!AG6+'IZBORNA SAKULE'!AG6+'IZBORNA BARANDA'!AG6</f>
        <v>0</v>
      </c>
      <c r="AH6" s="596">
        <f>'IZBORNA OPOVO'!AH6+'IZBORNA SEFKERIN'!AH6+'IZBORNA SAKULE'!AH6+'IZBORNA BARANDA'!AH6</f>
        <v>0</v>
      </c>
      <c r="AI6" s="594">
        <f>'IZBORNA OPOVO'!AI6+'IZBORNA SEFKERIN'!AI6+'IZBORNA SAKULE'!AI6+'IZBORNA BARANDA'!AI6</f>
        <v>0</v>
      </c>
      <c r="AJ6" s="595">
        <f>'IZBORNA OPOVO'!AJ6+'IZBORNA SEFKERIN'!AJ6+'IZBORNA SAKULE'!AJ6+'IZBORNA BARANDA'!AJ6</f>
        <v>0</v>
      </c>
      <c r="AK6" s="596">
        <f>'IZBORNA OPOVO'!AK6+'IZBORNA SEFKERIN'!AK6+'IZBORNA SAKULE'!AK6+'IZBORNA BARANDA'!AK6</f>
        <v>0</v>
      </c>
      <c r="AL6" s="594">
        <f>'IZBORNA OPOVO'!AL6+'IZBORNA SEFKERIN'!AL6+'IZBORNA SAKULE'!AL6+'IZBORNA BARANDA'!AL6</f>
        <v>0</v>
      </c>
      <c r="AM6" s="595">
        <f>'IZBORNA OPOVO'!AM6+'IZBORNA SEFKERIN'!AM6+'IZBORNA SAKULE'!AM6+'IZBORNA BARANDA'!AM6</f>
        <v>0</v>
      </c>
      <c r="AN6" s="596">
        <f>'IZBORNA OPOVO'!AN6+'IZBORNA SEFKERIN'!AN6+'IZBORNA SAKULE'!AN6+'IZBORNA BARANDA'!AN6</f>
        <v>0</v>
      </c>
      <c r="AO6" s="57"/>
      <c r="AP6" s="54"/>
      <c r="AQ6" s="54"/>
      <c r="AR6" s="54"/>
      <c r="AS6" s="54"/>
      <c r="AT6" s="55"/>
    </row>
    <row r="7" spans="1:46" s="7" customFormat="1" ht="18" customHeight="1">
      <c r="A7" s="354" t="s">
        <v>100</v>
      </c>
      <c r="B7" s="212">
        <f>'IZBORNA OPOVO'!B7+'IZBORNA SEFKERIN'!B7+'IZBORNA SAKULE'!B7+'IZBORNA BARANDA'!B7+'IZBORNA OPOVO'!B8+'IZBORNA SEFKERIN'!B8+'IZBORNA SAKULE'!B8+'IZBORNA BARANDA'!B8+'IZBORNA OPOVO'!B9+'IZBORNA SEFKERIN'!B9+'IZBORNA SAKULE'!B9+'IZBORNA BARANDA'!B9</f>
        <v>69</v>
      </c>
      <c r="C7" s="183">
        <f>'IZBORNA OPOVO'!C7+'IZBORNA SEFKERIN'!C7+'IZBORNA SAKULE'!C7+'IZBORNA BARANDA'!C7+'IZBORNA OPOVO'!C8+'IZBORNA SEFKERIN'!C8+'IZBORNA SAKULE'!C8+'IZBORNA BARANDA'!C8+'IZBORNA OPOVO'!C9+'IZBORNA SEFKERIN'!C9+'IZBORNA SAKULE'!C9+'IZBORNA BARANDA'!C9</f>
        <v>180</v>
      </c>
      <c r="D7" s="597">
        <f>'IZBORNA OPOVO'!D7+'IZBORNA SEFKERIN'!D7+'IZBORNA SAKULE'!D7+'IZBORNA BARANDA'!D7+'IZBORNA OPOVO'!D8+'IZBORNA SEFKERIN'!D8+'IZBORNA SAKULE'!D8+'IZBORNA BARANDA'!D8+'IZBORNA OPOVO'!D9+'IZBORNA SEFKERIN'!D9+'IZBORNA SAKULE'!D9+'IZBORNA BARANDA'!D9</f>
        <v>180</v>
      </c>
      <c r="E7" s="212">
        <f>'IZBORNA OPOVO'!E7+'IZBORNA SEFKERIN'!E7+'IZBORNA SAKULE'!E7+'IZBORNA BARANDA'!E7+'IZBORNA OPOVO'!E8+'IZBORNA SEFKERIN'!E8+'IZBORNA SAKULE'!E8+'IZBORNA BARANDA'!E8+'IZBORNA OPOVO'!E9+'IZBORNA SEFKERIN'!E9+'IZBORNA SAKULE'!E9+'IZBORNA BARANDA'!E9</f>
        <v>0</v>
      </c>
      <c r="F7" s="183">
        <f>'IZBORNA OPOVO'!F7+'IZBORNA SEFKERIN'!F7+'IZBORNA SAKULE'!F7+'IZBORNA BARANDA'!F7+'IZBORNA OPOVO'!F8+'IZBORNA SEFKERIN'!F8+'IZBORNA SAKULE'!F8+'IZBORNA BARANDA'!F8+'IZBORNA OPOVO'!F9+'IZBORNA SEFKERIN'!F9+'IZBORNA SAKULE'!F9+'IZBORNA BARANDA'!F9</f>
        <v>0</v>
      </c>
      <c r="G7" s="597">
        <f>'IZBORNA OPOVO'!G7+'IZBORNA SEFKERIN'!G7+'IZBORNA SAKULE'!G7+'IZBORNA BARANDA'!G7+'IZBORNA OPOVO'!G8+'IZBORNA SEFKERIN'!G8+'IZBORNA SAKULE'!G8+'IZBORNA BARANDA'!G8+'IZBORNA OPOVO'!G9+'IZBORNA SEFKERIN'!G9+'IZBORNA SAKULE'!G9+'IZBORNA BARANDA'!G9</f>
        <v>0</v>
      </c>
      <c r="H7" s="212">
        <f>'IZBORNA OPOVO'!H7+'IZBORNA SEFKERIN'!H7+'IZBORNA SAKULE'!H7+'IZBORNA BARANDA'!H7+'IZBORNA OPOVO'!H8+'IZBORNA SEFKERIN'!H8+'IZBORNA SAKULE'!H8+'IZBORNA BARANDA'!H8+'IZBORNA OPOVO'!H9+'IZBORNA SEFKERIN'!H9+'IZBORNA SAKULE'!H9+'IZBORNA BARANDA'!H9</f>
        <v>43</v>
      </c>
      <c r="I7" s="183">
        <f>'IZBORNA OPOVO'!I7+'IZBORNA SEFKERIN'!I7+'IZBORNA SAKULE'!I7+'IZBORNA BARANDA'!I7+'IZBORNA OPOVO'!I8+'IZBORNA SEFKERIN'!I8+'IZBORNA SAKULE'!I8+'IZBORNA BARANDA'!I8+'IZBORNA OPOVO'!I9+'IZBORNA SEFKERIN'!I9+'IZBORNA SAKULE'!I9+'IZBORNA BARANDA'!I9</f>
        <v>108</v>
      </c>
      <c r="J7" s="597">
        <f>'IZBORNA OPOVO'!J7+'IZBORNA SEFKERIN'!J7+'IZBORNA SAKULE'!J7+'IZBORNA BARANDA'!J7+'IZBORNA OPOVO'!J8+'IZBORNA SEFKERIN'!J8+'IZBORNA SAKULE'!J8+'IZBORNA BARANDA'!J8+'IZBORNA OPOVO'!J9+'IZBORNA SEFKERIN'!J9+'IZBORNA SAKULE'!J9+'IZBORNA BARANDA'!J9</f>
        <v>108</v>
      </c>
      <c r="K7" s="212">
        <f>'IZBORNA OPOVO'!K7+'IZBORNA SEFKERIN'!K7+'IZBORNA SAKULE'!K7+'IZBORNA BARANDA'!K7+'IZBORNA OPOVO'!K8+'IZBORNA SEFKERIN'!K8+'IZBORNA SAKULE'!K8+'IZBORNA BARANDA'!K8+'IZBORNA OPOVO'!K9+'IZBORNA SEFKERIN'!K9+'IZBORNA SAKULE'!K9+'IZBORNA BARANDA'!K9</f>
        <v>0</v>
      </c>
      <c r="L7" s="183">
        <f>'IZBORNA OPOVO'!L7+'IZBORNA SEFKERIN'!L7+'IZBORNA SAKULE'!L7+'IZBORNA BARANDA'!L7+'IZBORNA OPOVO'!L8+'IZBORNA SEFKERIN'!L8+'IZBORNA SAKULE'!L8+'IZBORNA BARANDA'!L8+'IZBORNA OPOVO'!L9+'IZBORNA SEFKERIN'!L9+'IZBORNA SAKULE'!L9+'IZBORNA BARANDA'!L9</f>
        <v>0</v>
      </c>
      <c r="M7" s="597">
        <f>'IZBORNA OPOVO'!M7+'IZBORNA SEFKERIN'!M7+'IZBORNA SAKULE'!M7+'IZBORNA BARANDA'!M7+'IZBORNA OPOVO'!M8+'IZBORNA SEFKERIN'!M8+'IZBORNA SAKULE'!M8+'IZBORNA BARANDA'!M8+'IZBORNA OPOVO'!M9+'IZBORNA SEFKERIN'!M9+'IZBORNA SAKULE'!M9+'IZBORNA BARANDA'!M9</f>
        <v>0</v>
      </c>
      <c r="N7" s="212">
        <f>'IZBORNA OPOVO'!N7+'IZBORNA SEFKERIN'!N7+'IZBORNA SAKULE'!N7+'IZBORNA BARANDA'!N7+'IZBORNA OPOVO'!N8+'IZBORNA SEFKERIN'!N8+'IZBORNA SAKULE'!N8+'IZBORNA BARANDA'!N8+'IZBORNA OPOVO'!N9+'IZBORNA SEFKERIN'!N9+'IZBORNA SAKULE'!N9+'IZBORNA BARANDA'!N9</f>
        <v>0</v>
      </c>
      <c r="O7" s="183">
        <f>'IZBORNA OPOVO'!O7+'IZBORNA SEFKERIN'!O7+'IZBORNA SAKULE'!O7+'IZBORNA BARANDA'!O7+'IZBORNA OPOVO'!O8+'IZBORNA SEFKERIN'!O8+'IZBORNA SAKULE'!O8+'IZBORNA BARANDA'!O8+'IZBORNA OPOVO'!O9+'IZBORNA SEFKERIN'!O9+'IZBORNA SAKULE'!O9+'IZBORNA BARANDA'!O9</f>
        <v>0</v>
      </c>
      <c r="P7" s="597">
        <f>'IZBORNA OPOVO'!P7+'IZBORNA SEFKERIN'!P7+'IZBORNA SAKULE'!P7+'IZBORNA BARANDA'!P7+'IZBORNA OPOVO'!P8+'IZBORNA SEFKERIN'!P8+'IZBORNA SAKULE'!P8+'IZBORNA BARANDA'!P8+'IZBORNA OPOVO'!P9+'IZBORNA SEFKERIN'!P9+'IZBORNA SAKULE'!P9+'IZBORNA BARANDA'!P9</f>
        <v>0</v>
      </c>
      <c r="Q7" s="212">
        <f>'IZBORNA OPOVO'!Q7+'IZBORNA SEFKERIN'!Q7+'IZBORNA SAKULE'!Q7+'IZBORNA BARANDA'!Q7+'IZBORNA OPOVO'!Q8+'IZBORNA SEFKERIN'!Q8+'IZBORNA SAKULE'!Q8+'IZBORNA BARANDA'!Q8+'IZBORNA OPOVO'!Q9+'IZBORNA SEFKERIN'!Q9+'IZBORNA SAKULE'!Q9+'IZBORNA BARANDA'!Q9</f>
        <v>112</v>
      </c>
      <c r="R7" s="183">
        <f>'IZBORNA OPOVO'!R7+'IZBORNA SEFKERIN'!R7+'IZBORNA SAKULE'!R7+'IZBORNA BARANDA'!R7+'IZBORNA OPOVO'!R8+'IZBORNA SEFKERIN'!R8+'IZBORNA SAKULE'!R8+'IZBORNA BARANDA'!R8+'IZBORNA OPOVO'!R9+'IZBORNA SEFKERIN'!R9+'IZBORNA SAKULE'!R9+'IZBORNA BARANDA'!R9</f>
        <v>216</v>
      </c>
      <c r="S7" s="597">
        <f>'IZBORNA OPOVO'!S7+'IZBORNA SEFKERIN'!S7+'IZBORNA SAKULE'!S7+'IZBORNA BARANDA'!S7+'IZBORNA OPOVO'!S8+'IZBORNA SEFKERIN'!S8+'IZBORNA SAKULE'!S8+'IZBORNA BARANDA'!S8+'IZBORNA OPOVO'!S9+'IZBORNA SEFKERIN'!S9+'IZBORNA SAKULE'!S9+'IZBORNA BARANDA'!S9</f>
        <v>216</v>
      </c>
      <c r="T7" s="212">
        <f>'IZBORNA OPOVO'!T7+'IZBORNA SEFKERIN'!T7+'IZBORNA SAKULE'!T7+'IZBORNA BARANDA'!T7+'IZBORNA OPOVO'!T8+'IZBORNA SEFKERIN'!T8+'IZBORNA SAKULE'!T8+'IZBORNA BARANDA'!T8+'IZBORNA OPOVO'!T9+'IZBORNA SEFKERIN'!T9+'IZBORNA SAKULE'!T9+'IZBORNA BARANDA'!T9</f>
        <v>0</v>
      </c>
      <c r="U7" s="183">
        <f>'IZBORNA OPOVO'!U7+'IZBORNA SEFKERIN'!U7+'IZBORNA SAKULE'!U7+'IZBORNA BARANDA'!U7+'IZBORNA OPOVO'!U8+'IZBORNA SEFKERIN'!U8+'IZBORNA SAKULE'!U8+'IZBORNA BARANDA'!U8+'IZBORNA OPOVO'!U9+'IZBORNA SEFKERIN'!U9+'IZBORNA SAKULE'!U9+'IZBORNA BARANDA'!U9</f>
        <v>0</v>
      </c>
      <c r="V7" s="597">
        <f>'IZBORNA OPOVO'!V7+'IZBORNA SEFKERIN'!V7+'IZBORNA SAKULE'!V7+'IZBORNA BARANDA'!V7+'IZBORNA OPOVO'!V8+'IZBORNA SEFKERIN'!V8+'IZBORNA SAKULE'!V8+'IZBORNA BARANDA'!V8+'IZBORNA OPOVO'!V9+'IZBORNA SEFKERIN'!V9+'IZBORNA SAKULE'!V9+'IZBORNA BARANDA'!V9</f>
        <v>0</v>
      </c>
      <c r="W7" s="212">
        <f>'IZBORNA OPOVO'!W7+'IZBORNA SEFKERIN'!W7+'IZBORNA SAKULE'!W7+'IZBORNA BARANDA'!W7+'IZBORNA OPOVO'!W8+'IZBORNA SEFKERIN'!W8+'IZBORNA SAKULE'!W8+'IZBORNA BARANDA'!W8+'IZBORNA OPOVO'!W9+'IZBORNA SEFKERIN'!W9+'IZBORNA SAKULE'!W9+'IZBORNA BARANDA'!W9</f>
        <v>0</v>
      </c>
      <c r="X7" s="183">
        <f>'IZBORNA OPOVO'!X7+'IZBORNA SEFKERIN'!X7+'IZBORNA SAKULE'!X7+'IZBORNA BARANDA'!X7+'IZBORNA OPOVO'!X8+'IZBORNA SEFKERIN'!X8+'IZBORNA SAKULE'!X8+'IZBORNA BARANDA'!X8+'IZBORNA OPOVO'!X9+'IZBORNA SEFKERIN'!X9+'IZBORNA SAKULE'!X9+'IZBORNA BARANDA'!X9</f>
        <v>0</v>
      </c>
      <c r="Y7" s="597">
        <f>'IZBORNA OPOVO'!Y7+'IZBORNA SEFKERIN'!Y7+'IZBORNA SAKULE'!Y7+'IZBORNA BARANDA'!Y7+'IZBORNA OPOVO'!Y8+'IZBORNA SEFKERIN'!Y8+'IZBORNA SAKULE'!Y8+'IZBORNA BARANDA'!Y8+'IZBORNA OPOVO'!Y9+'IZBORNA SEFKERIN'!Y9+'IZBORNA SAKULE'!Y9+'IZBORNA BARANDA'!Y9</f>
        <v>0</v>
      </c>
      <c r="Z7" s="212">
        <f>'IZBORNA OPOVO'!Z7+'IZBORNA SEFKERIN'!Z7+'IZBORNA SAKULE'!Z7+'IZBORNA BARANDA'!Z7+'IZBORNA OPOVO'!Z8+'IZBORNA SEFKERIN'!Z8+'IZBORNA SAKULE'!Z8+'IZBORNA BARANDA'!Z8+'IZBORNA OPOVO'!Z9+'IZBORNA SEFKERIN'!Z9+'IZBORNA SAKULE'!Z9+'IZBORNA BARANDA'!Z9</f>
        <v>0</v>
      </c>
      <c r="AA7" s="183">
        <f>'IZBORNA OPOVO'!AA7+'IZBORNA SEFKERIN'!AA7+'IZBORNA SAKULE'!AA7+'IZBORNA BARANDA'!AA7+'IZBORNA OPOVO'!AA8+'IZBORNA SEFKERIN'!AA8+'IZBORNA SAKULE'!AA8+'IZBORNA BARANDA'!AA8+'IZBORNA OPOVO'!AA9+'IZBORNA SEFKERIN'!AA9+'IZBORNA SAKULE'!AA9+'IZBORNA BARANDA'!AA9</f>
        <v>0</v>
      </c>
      <c r="AB7" s="597">
        <f>'IZBORNA OPOVO'!AB7+'IZBORNA SEFKERIN'!AB7+'IZBORNA SAKULE'!AB7+'IZBORNA BARANDA'!AB7+'IZBORNA OPOVO'!AB8+'IZBORNA SEFKERIN'!AB8+'IZBORNA SAKULE'!AB8+'IZBORNA BARANDA'!AB8+'IZBORNA OPOVO'!AB9+'IZBORNA SEFKERIN'!AB9+'IZBORNA SAKULE'!AB9+'IZBORNA BARANDA'!AB9</f>
        <v>0</v>
      </c>
      <c r="AC7" s="212">
        <f>'IZBORNA OPOVO'!AC7+'IZBORNA SEFKERIN'!AC7+'IZBORNA SAKULE'!AC7+'IZBORNA BARANDA'!AC7+'IZBORNA OPOVO'!AC8+'IZBORNA SEFKERIN'!AC8+'IZBORNA SAKULE'!AC8+'IZBORNA BARANDA'!AC8+'IZBORNA OPOVO'!AC9+'IZBORNA SEFKERIN'!AC9+'IZBORNA SAKULE'!AC9+'IZBORNA BARANDA'!AC9</f>
        <v>0</v>
      </c>
      <c r="AD7" s="183">
        <f>'IZBORNA OPOVO'!AD7+'IZBORNA SEFKERIN'!AD7+'IZBORNA SAKULE'!AD7+'IZBORNA BARANDA'!AD7+'IZBORNA OPOVO'!AD8+'IZBORNA SEFKERIN'!AD8+'IZBORNA SAKULE'!AD8+'IZBORNA BARANDA'!AD8+'IZBORNA OPOVO'!AD9+'IZBORNA SEFKERIN'!AD9+'IZBORNA SAKULE'!AD9+'IZBORNA BARANDA'!AD9</f>
        <v>0</v>
      </c>
      <c r="AE7" s="597">
        <f>'IZBORNA OPOVO'!AE7+'IZBORNA SEFKERIN'!AE7+'IZBORNA SAKULE'!AE7+'IZBORNA BARANDA'!AE7+'IZBORNA OPOVO'!AE8+'IZBORNA SEFKERIN'!AE8+'IZBORNA SAKULE'!AE8+'IZBORNA BARANDA'!AE8+'IZBORNA OPOVO'!AE9+'IZBORNA SEFKERIN'!AE9+'IZBORNA SAKULE'!AE9+'IZBORNA BARANDA'!AE9</f>
        <v>0</v>
      </c>
      <c r="AF7" s="212">
        <f>'IZBORNA OPOVO'!AF7+'IZBORNA SEFKERIN'!AF7+'IZBORNA SAKULE'!AF7+'IZBORNA BARANDA'!AF7+'IZBORNA OPOVO'!AF8+'IZBORNA SEFKERIN'!AF8+'IZBORNA SAKULE'!AF8+'IZBORNA BARANDA'!AF8+'IZBORNA OPOVO'!AF9+'IZBORNA SEFKERIN'!AF9+'IZBORNA SAKULE'!AF9+'IZBORNA BARANDA'!AF9</f>
        <v>0</v>
      </c>
      <c r="AG7" s="183">
        <f>'IZBORNA OPOVO'!AG7+'IZBORNA SEFKERIN'!AG7+'IZBORNA SAKULE'!AG7+'IZBORNA BARANDA'!AG7+'IZBORNA OPOVO'!AG8+'IZBORNA SEFKERIN'!AG8+'IZBORNA SAKULE'!AG8+'IZBORNA BARANDA'!AG8+'IZBORNA OPOVO'!AG9+'IZBORNA SEFKERIN'!AG9+'IZBORNA SAKULE'!AG9+'IZBORNA BARANDA'!AG9</f>
        <v>0</v>
      </c>
      <c r="AH7" s="597">
        <f>'IZBORNA OPOVO'!AH7+'IZBORNA SEFKERIN'!AH7+'IZBORNA SAKULE'!AH7+'IZBORNA BARANDA'!AH7+'IZBORNA OPOVO'!AH8+'IZBORNA SEFKERIN'!AH8+'IZBORNA SAKULE'!AH8+'IZBORNA BARANDA'!AH8+'IZBORNA OPOVO'!AH9+'IZBORNA SEFKERIN'!AH9+'IZBORNA SAKULE'!AH9+'IZBORNA BARANDA'!AH9</f>
        <v>0</v>
      </c>
      <c r="AI7" s="212">
        <f>'IZBORNA OPOVO'!AI7+'IZBORNA SEFKERIN'!AI7+'IZBORNA SAKULE'!AI7+'IZBORNA BARANDA'!AI7+'IZBORNA OPOVO'!AI8+'IZBORNA SEFKERIN'!AI8+'IZBORNA SAKULE'!AI8+'IZBORNA BARANDA'!AI8+'IZBORNA OPOVO'!AI9+'IZBORNA SEFKERIN'!AI9+'IZBORNA SAKULE'!AI9+'IZBORNA BARANDA'!AI9</f>
        <v>0</v>
      </c>
      <c r="AJ7" s="183">
        <f>'IZBORNA OPOVO'!AJ7+'IZBORNA SEFKERIN'!AJ7+'IZBORNA SAKULE'!AJ7+'IZBORNA BARANDA'!AJ7+'IZBORNA OPOVO'!AJ8+'IZBORNA SEFKERIN'!AJ8+'IZBORNA SAKULE'!AJ8+'IZBORNA BARANDA'!AJ8+'IZBORNA OPOVO'!AJ9+'IZBORNA SEFKERIN'!AJ9+'IZBORNA SAKULE'!AJ9+'IZBORNA BARANDA'!AJ9</f>
        <v>0</v>
      </c>
      <c r="AK7" s="597">
        <f>'IZBORNA OPOVO'!AK7+'IZBORNA SEFKERIN'!AK7+'IZBORNA SAKULE'!AK7+'IZBORNA BARANDA'!AK7+'IZBORNA OPOVO'!AK8+'IZBORNA SEFKERIN'!AK8+'IZBORNA SAKULE'!AK8+'IZBORNA BARANDA'!AK8+'IZBORNA OPOVO'!AK9+'IZBORNA SEFKERIN'!AK9+'IZBORNA SAKULE'!AK9+'IZBORNA BARANDA'!AK9</f>
        <v>0</v>
      </c>
      <c r="AL7" s="212">
        <f>'IZBORNA OPOVO'!AL7+'IZBORNA SEFKERIN'!AL7+'IZBORNA SAKULE'!AL7+'IZBORNA BARANDA'!AL7+'IZBORNA OPOVO'!AL8+'IZBORNA SEFKERIN'!AL8+'IZBORNA SAKULE'!AL8+'IZBORNA BARANDA'!AL8+'IZBORNA OPOVO'!AL9+'IZBORNA SEFKERIN'!AL9+'IZBORNA SAKULE'!AL9+'IZBORNA BARANDA'!AL9</f>
        <v>0</v>
      </c>
      <c r="AM7" s="183">
        <f>'IZBORNA OPOVO'!AM7+'IZBORNA SEFKERIN'!AM7+'IZBORNA SAKULE'!AM7+'IZBORNA BARANDA'!AM7+'IZBORNA OPOVO'!AM8+'IZBORNA SEFKERIN'!AM8+'IZBORNA SAKULE'!AM8+'IZBORNA BARANDA'!AM8+'IZBORNA OPOVO'!AM9+'IZBORNA SEFKERIN'!AM9+'IZBORNA SAKULE'!AM9+'IZBORNA BARANDA'!AM9</f>
        <v>0</v>
      </c>
      <c r="AN7" s="597">
        <f>'IZBORNA OPOVO'!AN7+'IZBORNA SEFKERIN'!AN7+'IZBORNA SAKULE'!AN7+'IZBORNA BARANDA'!AN7+'IZBORNA OPOVO'!AN8+'IZBORNA SEFKERIN'!AN8+'IZBORNA SAKULE'!AN8+'IZBORNA BARANDA'!AN8+'IZBORNA OPOVO'!AN9+'IZBORNA SEFKERIN'!AN9+'IZBORNA SAKULE'!AN9+'IZBORNA BARANDA'!AN9</f>
        <v>0</v>
      </c>
      <c r="AO7" s="57"/>
      <c r="AP7" s="54"/>
      <c r="AQ7" s="54"/>
      <c r="AR7" s="54"/>
      <c r="AS7" s="54"/>
      <c r="AT7" s="55"/>
    </row>
    <row r="8" spans="1:46" s="7" customFormat="1" ht="18" customHeight="1" hidden="1">
      <c r="A8" s="354" t="s">
        <v>16</v>
      </c>
      <c r="B8" s="212"/>
      <c r="C8" s="183"/>
      <c r="D8" s="597"/>
      <c r="E8" s="212"/>
      <c r="F8" s="183"/>
      <c r="G8" s="597"/>
      <c r="H8" s="212"/>
      <c r="I8" s="183"/>
      <c r="J8" s="597"/>
      <c r="K8" s="212"/>
      <c r="L8" s="183"/>
      <c r="M8" s="597"/>
      <c r="N8" s="212"/>
      <c r="O8" s="183"/>
      <c r="P8" s="597"/>
      <c r="Q8" s="212"/>
      <c r="R8" s="183"/>
      <c r="S8" s="597"/>
      <c r="T8" s="212"/>
      <c r="U8" s="183"/>
      <c r="V8" s="597"/>
      <c r="W8" s="212"/>
      <c r="X8" s="183"/>
      <c r="Y8" s="597"/>
      <c r="Z8" s="212"/>
      <c r="AA8" s="183"/>
      <c r="AB8" s="597"/>
      <c r="AC8" s="212"/>
      <c r="AD8" s="183"/>
      <c r="AE8" s="597"/>
      <c r="AF8" s="598"/>
      <c r="AG8" s="291"/>
      <c r="AH8" s="599"/>
      <c r="AI8" s="598"/>
      <c r="AJ8" s="291"/>
      <c r="AK8" s="599"/>
      <c r="AL8" s="598"/>
      <c r="AM8" s="244"/>
      <c r="AN8" s="599"/>
      <c r="AO8" s="57"/>
      <c r="AP8" s="54"/>
      <c r="AQ8" s="54"/>
      <c r="AR8" s="54"/>
      <c r="AS8" s="54"/>
      <c r="AT8" s="55"/>
    </row>
    <row r="9" spans="1:46" s="7" customFormat="1" ht="18" customHeight="1" hidden="1">
      <c r="A9" s="354" t="s">
        <v>85</v>
      </c>
      <c r="B9" s="212"/>
      <c r="C9" s="183"/>
      <c r="D9" s="597"/>
      <c r="E9" s="212"/>
      <c r="F9" s="183"/>
      <c r="G9" s="597"/>
      <c r="H9" s="212"/>
      <c r="I9" s="183"/>
      <c r="J9" s="597"/>
      <c r="K9" s="212"/>
      <c r="L9" s="183"/>
      <c r="M9" s="597"/>
      <c r="N9" s="212"/>
      <c r="O9" s="183"/>
      <c r="P9" s="597"/>
      <c r="Q9" s="212"/>
      <c r="R9" s="183"/>
      <c r="S9" s="597"/>
      <c r="T9" s="212"/>
      <c r="U9" s="183"/>
      <c r="V9" s="597"/>
      <c r="W9" s="212"/>
      <c r="X9" s="183"/>
      <c r="Y9" s="597"/>
      <c r="Z9" s="212"/>
      <c r="AA9" s="183"/>
      <c r="AB9" s="597"/>
      <c r="AC9" s="212"/>
      <c r="AD9" s="183"/>
      <c r="AE9" s="597"/>
      <c r="AF9" s="598"/>
      <c r="AG9" s="291"/>
      <c r="AH9" s="599"/>
      <c r="AI9" s="598"/>
      <c r="AJ9" s="291"/>
      <c r="AK9" s="599"/>
      <c r="AL9" s="598"/>
      <c r="AM9" s="244"/>
      <c r="AN9" s="599"/>
      <c r="AO9" s="57"/>
      <c r="AP9" s="54"/>
      <c r="AQ9" s="54"/>
      <c r="AR9" s="54"/>
      <c r="AS9" s="54"/>
      <c r="AT9" s="55"/>
    </row>
    <row r="10" spans="1:46" s="7" customFormat="1" ht="18" customHeight="1">
      <c r="A10" s="354" t="s">
        <v>101</v>
      </c>
      <c r="B10" s="212">
        <f>'IZBORNA OPOVO'!B10+'IZBORNA SEFKERIN'!B10+'IZBORNA SAKULE'!B10+'IZBORNA BARANDA'!B10+'IZBORNA OPOVO'!B11+'IZBORNA SEFKERIN'!B11+'IZBORNA SAKULE'!B11+'IZBORNA BARANDA'!B11+'IZBORNA OPOVO'!B12+'IZBORNA SEFKERIN'!B12+'IZBORNA SAKULE'!B12+'IZBORNA BARANDA'!B12</f>
        <v>40</v>
      </c>
      <c r="C10" s="183">
        <f>'IZBORNA OPOVO'!C10+'IZBORNA SEFKERIN'!C10+'IZBORNA SAKULE'!C10+'IZBORNA BARANDA'!C10+'IZBORNA OPOVO'!C11+'IZBORNA SEFKERIN'!C11+'IZBORNA SAKULE'!C11+'IZBORNA BARANDA'!C11+'IZBORNA OPOVO'!C12+'IZBORNA SEFKERIN'!C12+'IZBORNA SAKULE'!C12+'IZBORNA BARANDA'!C12</f>
        <v>36</v>
      </c>
      <c r="D10" s="597">
        <f>'IZBORNA OPOVO'!D10+'IZBORNA SEFKERIN'!D10+'IZBORNA SAKULE'!D10+'IZBORNA BARANDA'!D10+'IZBORNA OPOVO'!D11+'IZBORNA SEFKERIN'!D11+'IZBORNA SAKULE'!D11+'IZBORNA BARANDA'!D11+'IZBORNA OPOVO'!D12+'IZBORNA SEFKERIN'!D12+'IZBORNA SAKULE'!D12+'IZBORNA BARANDA'!D12</f>
        <v>36</v>
      </c>
      <c r="E10" s="212">
        <f>'IZBORNA OPOVO'!E10+'IZBORNA SEFKERIN'!E10+'IZBORNA SAKULE'!E10+'IZBORNA BARANDA'!E10+'IZBORNA OPOVO'!E11+'IZBORNA SEFKERIN'!E11+'IZBORNA SAKULE'!E11+'IZBORNA BARANDA'!E11+'IZBORNA OPOVO'!E12+'IZBORNA SEFKERIN'!E12+'IZBORNA SAKULE'!E12+'IZBORNA BARANDA'!E12</f>
        <v>0</v>
      </c>
      <c r="F10" s="183">
        <f>'IZBORNA OPOVO'!F10+'IZBORNA SEFKERIN'!F10+'IZBORNA SAKULE'!F10+'IZBORNA BARANDA'!F10+'IZBORNA OPOVO'!F11+'IZBORNA SEFKERIN'!F11+'IZBORNA SAKULE'!F11+'IZBORNA BARANDA'!F11+'IZBORNA OPOVO'!F12+'IZBORNA SEFKERIN'!F12+'IZBORNA SAKULE'!F12+'IZBORNA BARANDA'!F12</f>
        <v>0</v>
      </c>
      <c r="G10" s="597">
        <f>'IZBORNA OPOVO'!G10+'IZBORNA SEFKERIN'!G10+'IZBORNA SAKULE'!G10+'IZBORNA BARANDA'!G10+'IZBORNA OPOVO'!G11+'IZBORNA SEFKERIN'!G11+'IZBORNA SAKULE'!G11+'IZBORNA BARANDA'!G11+'IZBORNA OPOVO'!G12+'IZBORNA SEFKERIN'!G12+'IZBORNA SAKULE'!G12+'IZBORNA BARANDA'!G12</f>
        <v>0</v>
      </c>
      <c r="H10" s="212">
        <f>'IZBORNA OPOVO'!H10+'IZBORNA SEFKERIN'!H10+'IZBORNA SAKULE'!H10+'IZBORNA BARANDA'!H10+'IZBORNA OPOVO'!H11+'IZBORNA SEFKERIN'!H11+'IZBORNA SAKULE'!H11+'IZBORNA BARANDA'!H11+'IZBORNA OPOVO'!H12+'IZBORNA SEFKERIN'!H12+'IZBORNA SAKULE'!H12+'IZBORNA BARANDA'!H12</f>
        <v>53</v>
      </c>
      <c r="I10" s="183">
        <f>'IZBORNA OPOVO'!I10+'IZBORNA SEFKERIN'!I10+'IZBORNA SAKULE'!I10+'IZBORNA BARANDA'!I10+'IZBORNA OPOVO'!I11+'IZBORNA SEFKERIN'!I11+'IZBORNA SAKULE'!I11+'IZBORNA BARANDA'!I11+'IZBORNA OPOVO'!I12+'IZBORNA SEFKERIN'!I12+'IZBORNA SAKULE'!I12+'IZBORNA BARANDA'!I12</f>
        <v>108</v>
      </c>
      <c r="J10" s="597">
        <f>'IZBORNA OPOVO'!J10+'IZBORNA SEFKERIN'!J10+'IZBORNA SAKULE'!J10+'IZBORNA BARANDA'!J10+'IZBORNA OPOVO'!J11+'IZBORNA SEFKERIN'!J11+'IZBORNA SAKULE'!J11+'IZBORNA BARANDA'!J11+'IZBORNA OPOVO'!J12+'IZBORNA SEFKERIN'!J12+'IZBORNA SAKULE'!J12+'IZBORNA BARANDA'!J12</f>
        <v>108</v>
      </c>
      <c r="K10" s="212">
        <f>'IZBORNA OPOVO'!K10+'IZBORNA SEFKERIN'!K10+'IZBORNA SAKULE'!K10+'IZBORNA BARANDA'!K10+'IZBORNA OPOVO'!K11+'IZBORNA SEFKERIN'!K11+'IZBORNA SAKULE'!K11+'IZBORNA BARANDA'!K11+'IZBORNA OPOVO'!K12+'IZBORNA SEFKERIN'!K12+'IZBORNA SAKULE'!K12+'IZBORNA BARANDA'!K12</f>
        <v>21</v>
      </c>
      <c r="L10" s="183">
        <f>'IZBORNA OPOVO'!L10+'IZBORNA SEFKERIN'!L10+'IZBORNA SAKULE'!L10+'IZBORNA BARANDA'!L10+'IZBORNA OPOVO'!L11+'IZBORNA SEFKERIN'!L11+'IZBORNA SAKULE'!L11+'IZBORNA BARANDA'!L11+'IZBORNA OPOVO'!L12+'IZBORNA SEFKERIN'!L12+'IZBORNA SAKULE'!L12+'IZBORNA BARANDA'!L12</f>
        <v>36</v>
      </c>
      <c r="M10" s="597">
        <f>'IZBORNA OPOVO'!M10+'IZBORNA SEFKERIN'!M10+'IZBORNA SAKULE'!M10+'IZBORNA BARANDA'!M10+'IZBORNA OPOVO'!M11+'IZBORNA SEFKERIN'!M11+'IZBORNA SAKULE'!M11+'IZBORNA BARANDA'!M11+'IZBORNA OPOVO'!M12+'IZBORNA SEFKERIN'!M12+'IZBORNA SAKULE'!M12+'IZBORNA BARANDA'!M12</f>
        <v>36</v>
      </c>
      <c r="N10" s="212">
        <f>'IZBORNA OPOVO'!N10+'IZBORNA SEFKERIN'!N10+'IZBORNA SAKULE'!N10+'IZBORNA BARANDA'!N10+'IZBORNA OPOVO'!N11+'IZBORNA SEFKERIN'!N11+'IZBORNA SAKULE'!N11+'IZBORNA BARANDA'!N11+'IZBORNA OPOVO'!N12+'IZBORNA SEFKERIN'!N12+'IZBORNA SAKULE'!N12+'IZBORNA BARANDA'!N12</f>
        <v>61</v>
      </c>
      <c r="O10" s="183">
        <f>'IZBORNA OPOVO'!O10+'IZBORNA SEFKERIN'!O10+'IZBORNA SAKULE'!O10+'IZBORNA BARANDA'!O10+'IZBORNA OPOVO'!O11+'IZBORNA SEFKERIN'!O11+'IZBORNA SAKULE'!O11+'IZBORNA BARANDA'!O11+'IZBORNA OPOVO'!O12+'IZBORNA SEFKERIN'!O12+'IZBORNA SAKULE'!O12+'IZBORNA BARANDA'!O12</f>
        <v>108</v>
      </c>
      <c r="P10" s="597">
        <f>'IZBORNA OPOVO'!P10+'IZBORNA SEFKERIN'!P10+'IZBORNA SAKULE'!P10+'IZBORNA BARANDA'!P10+'IZBORNA OPOVO'!P11+'IZBORNA SEFKERIN'!P11+'IZBORNA SAKULE'!P11+'IZBORNA BARANDA'!P11+'IZBORNA OPOVO'!P12+'IZBORNA SEFKERIN'!P12+'IZBORNA SAKULE'!P12+'IZBORNA BARANDA'!P12</f>
        <v>108</v>
      </c>
      <c r="Q10" s="212">
        <f>'IZBORNA OPOVO'!Q10+'IZBORNA SEFKERIN'!Q10+'IZBORNA SAKULE'!Q10+'IZBORNA BARANDA'!Q10+'IZBORNA OPOVO'!Q11+'IZBORNA SEFKERIN'!Q11+'IZBORNA SAKULE'!Q11+'IZBORNA BARANDA'!Q11+'IZBORNA OPOVO'!Q12+'IZBORNA SEFKERIN'!Q12+'IZBORNA SAKULE'!Q12+'IZBORNA BARANDA'!Q12</f>
        <v>0</v>
      </c>
      <c r="R10" s="183">
        <f>'IZBORNA OPOVO'!R10+'IZBORNA SEFKERIN'!R10+'IZBORNA SAKULE'!R10+'IZBORNA BARANDA'!R10+'IZBORNA OPOVO'!R11+'IZBORNA SEFKERIN'!R11+'IZBORNA SAKULE'!R11+'IZBORNA BARANDA'!R11+'IZBORNA OPOVO'!R12+'IZBORNA SEFKERIN'!R12+'IZBORNA SAKULE'!R12+'IZBORNA BARANDA'!R12</f>
        <v>0</v>
      </c>
      <c r="S10" s="597">
        <f>'IZBORNA OPOVO'!S10+'IZBORNA SEFKERIN'!S10+'IZBORNA SAKULE'!S10+'IZBORNA BARANDA'!S10+'IZBORNA OPOVO'!S11+'IZBORNA SEFKERIN'!S11+'IZBORNA SAKULE'!S11+'IZBORNA BARANDA'!S11+'IZBORNA OPOVO'!S12+'IZBORNA SEFKERIN'!S12+'IZBORNA SAKULE'!S12+'IZBORNA BARANDA'!S12</f>
        <v>0</v>
      </c>
      <c r="T10" s="212">
        <f>'IZBORNA OPOVO'!T10+'IZBORNA SEFKERIN'!T10+'IZBORNA SAKULE'!T10+'IZBORNA BARANDA'!T10+'IZBORNA OPOVO'!T11+'IZBORNA SEFKERIN'!T11+'IZBORNA SAKULE'!T11+'IZBORNA BARANDA'!T11+'IZBORNA OPOVO'!T12+'IZBORNA SEFKERIN'!T12+'IZBORNA SAKULE'!T12+'IZBORNA BARANDA'!T12</f>
        <v>0</v>
      </c>
      <c r="U10" s="183">
        <f>'IZBORNA OPOVO'!U10+'IZBORNA SEFKERIN'!U10+'IZBORNA SAKULE'!U10+'IZBORNA BARANDA'!U10+'IZBORNA OPOVO'!U11+'IZBORNA SEFKERIN'!U11+'IZBORNA SAKULE'!U11+'IZBORNA BARANDA'!U11+'IZBORNA OPOVO'!U12+'IZBORNA SEFKERIN'!U12+'IZBORNA SAKULE'!U12+'IZBORNA BARANDA'!U12</f>
        <v>0</v>
      </c>
      <c r="V10" s="597">
        <f>'IZBORNA OPOVO'!V10+'IZBORNA SEFKERIN'!V10+'IZBORNA SAKULE'!V10+'IZBORNA BARANDA'!V10+'IZBORNA OPOVO'!V11+'IZBORNA SEFKERIN'!V11+'IZBORNA SAKULE'!V11+'IZBORNA BARANDA'!V11+'IZBORNA OPOVO'!V12+'IZBORNA SEFKERIN'!V12+'IZBORNA SAKULE'!V12+'IZBORNA BARANDA'!V12</f>
        <v>0</v>
      </c>
      <c r="W10" s="212">
        <f>'IZBORNA OPOVO'!W10+'IZBORNA SEFKERIN'!W10+'IZBORNA SAKULE'!W10+'IZBORNA BARANDA'!W10+'IZBORNA OPOVO'!W11+'IZBORNA SEFKERIN'!W11+'IZBORNA SAKULE'!W11+'IZBORNA BARANDA'!W11+'IZBORNA OPOVO'!W12+'IZBORNA SEFKERIN'!W12+'IZBORNA SAKULE'!W12+'IZBORNA BARANDA'!W12</f>
        <v>0</v>
      </c>
      <c r="X10" s="183">
        <f>'IZBORNA OPOVO'!X10+'IZBORNA SEFKERIN'!X10+'IZBORNA SAKULE'!X10+'IZBORNA BARANDA'!X10+'IZBORNA OPOVO'!X11+'IZBORNA SEFKERIN'!X11+'IZBORNA SAKULE'!X11+'IZBORNA BARANDA'!X11+'IZBORNA OPOVO'!X12+'IZBORNA SEFKERIN'!X12+'IZBORNA SAKULE'!X12+'IZBORNA BARANDA'!X12</f>
        <v>0</v>
      </c>
      <c r="Y10" s="597">
        <f>'IZBORNA OPOVO'!Y10+'IZBORNA SEFKERIN'!Y10+'IZBORNA SAKULE'!Y10+'IZBORNA BARANDA'!Y10+'IZBORNA OPOVO'!Y11+'IZBORNA SEFKERIN'!Y11+'IZBORNA SAKULE'!Y11+'IZBORNA BARANDA'!Y11+'IZBORNA OPOVO'!Y12+'IZBORNA SEFKERIN'!Y12+'IZBORNA SAKULE'!Y12+'IZBORNA BARANDA'!Y12</f>
        <v>0</v>
      </c>
      <c r="Z10" s="212">
        <f>'IZBORNA OPOVO'!Z10+'IZBORNA SEFKERIN'!Z10+'IZBORNA SAKULE'!Z10+'IZBORNA BARANDA'!Z10+'IZBORNA OPOVO'!Z11+'IZBORNA SEFKERIN'!Z11+'IZBORNA SAKULE'!Z11+'IZBORNA BARANDA'!Z11+'IZBORNA OPOVO'!Z12+'IZBORNA SEFKERIN'!Z12+'IZBORNA SAKULE'!Z12+'IZBORNA BARANDA'!Z12</f>
        <v>11</v>
      </c>
      <c r="AA10" s="183">
        <f>'IZBORNA OPOVO'!AA10+'IZBORNA SEFKERIN'!AA10+'IZBORNA SAKULE'!AA10+'IZBORNA BARANDA'!AA10+'IZBORNA OPOVO'!AA11+'IZBORNA SEFKERIN'!AA11+'IZBORNA SAKULE'!AA11+'IZBORNA BARANDA'!AA11+'IZBORNA OPOVO'!AA12+'IZBORNA SEFKERIN'!AA12+'IZBORNA SAKULE'!AA12+'IZBORNA BARANDA'!AA12</f>
        <v>36</v>
      </c>
      <c r="AB10" s="597">
        <f>'IZBORNA OPOVO'!AB10+'IZBORNA SEFKERIN'!AB10+'IZBORNA SAKULE'!AB10+'IZBORNA BARANDA'!AB10+'IZBORNA OPOVO'!AB11+'IZBORNA SEFKERIN'!AB11+'IZBORNA SAKULE'!AB11+'IZBORNA BARANDA'!AB11+'IZBORNA OPOVO'!AB12+'IZBORNA SEFKERIN'!AB12+'IZBORNA SAKULE'!AB12+'IZBORNA BARANDA'!AB12</f>
        <v>36</v>
      </c>
      <c r="AC10" s="212">
        <f>'IZBORNA OPOVO'!AC10+'IZBORNA SEFKERIN'!AC10+'IZBORNA SAKULE'!AC10+'IZBORNA BARANDA'!AC10+'IZBORNA OPOVO'!AC11+'IZBORNA SEFKERIN'!AC11+'IZBORNA SAKULE'!AC11+'IZBORNA BARANDA'!AC11+'IZBORNA OPOVO'!AC12+'IZBORNA SEFKERIN'!AC12+'IZBORNA SAKULE'!AC12+'IZBORNA BARANDA'!AC12</f>
        <v>0</v>
      </c>
      <c r="AD10" s="183">
        <f>'IZBORNA OPOVO'!AD10+'IZBORNA SEFKERIN'!AD10+'IZBORNA SAKULE'!AD10+'IZBORNA BARANDA'!AD10+'IZBORNA OPOVO'!AD11+'IZBORNA SEFKERIN'!AD11+'IZBORNA SAKULE'!AD11+'IZBORNA BARANDA'!AD11+'IZBORNA OPOVO'!AD12+'IZBORNA SEFKERIN'!AD12+'IZBORNA SAKULE'!AD12+'IZBORNA BARANDA'!AD12</f>
        <v>0</v>
      </c>
      <c r="AE10" s="597">
        <f>'IZBORNA OPOVO'!AE10+'IZBORNA SEFKERIN'!AE10+'IZBORNA SAKULE'!AE10+'IZBORNA BARANDA'!AE10+'IZBORNA OPOVO'!AE11+'IZBORNA SEFKERIN'!AE11+'IZBORNA SAKULE'!AE11+'IZBORNA BARANDA'!AE11+'IZBORNA OPOVO'!AE12+'IZBORNA SEFKERIN'!AE12+'IZBORNA SAKULE'!AE12+'IZBORNA BARANDA'!AE12</f>
        <v>0</v>
      </c>
      <c r="AF10" s="212">
        <f>'IZBORNA OPOVO'!AF10+'IZBORNA SEFKERIN'!AF10+'IZBORNA SAKULE'!AF10+'IZBORNA BARANDA'!AF10+'IZBORNA OPOVO'!AF11+'IZBORNA SEFKERIN'!AF11+'IZBORNA SAKULE'!AF11+'IZBORNA BARANDA'!AF11+'IZBORNA OPOVO'!AF12+'IZBORNA SEFKERIN'!AF12+'IZBORNA SAKULE'!AF12+'IZBORNA BARANDA'!AF12</f>
        <v>0</v>
      </c>
      <c r="AG10" s="183">
        <f>'IZBORNA OPOVO'!AG10+'IZBORNA SEFKERIN'!AG10+'IZBORNA SAKULE'!AG10+'IZBORNA BARANDA'!AG10+'IZBORNA OPOVO'!AG11+'IZBORNA SEFKERIN'!AG11+'IZBORNA SAKULE'!AG11+'IZBORNA BARANDA'!AG11+'IZBORNA OPOVO'!AG12+'IZBORNA SEFKERIN'!AG12+'IZBORNA SAKULE'!AG12+'IZBORNA BARANDA'!AG12</f>
        <v>0</v>
      </c>
      <c r="AH10" s="597">
        <f>'IZBORNA OPOVO'!AH10+'IZBORNA SEFKERIN'!AH10+'IZBORNA SAKULE'!AH10+'IZBORNA BARANDA'!AH10+'IZBORNA OPOVO'!AH11+'IZBORNA SEFKERIN'!AH11+'IZBORNA SAKULE'!AH11+'IZBORNA BARANDA'!AH11+'IZBORNA OPOVO'!AH12+'IZBORNA SEFKERIN'!AH12+'IZBORNA SAKULE'!AH12+'IZBORNA BARANDA'!AH12</f>
        <v>0</v>
      </c>
      <c r="AI10" s="212">
        <f>'IZBORNA OPOVO'!AI10+'IZBORNA SEFKERIN'!AI10+'IZBORNA SAKULE'!AI10+'IZBORNA BARANDA'!AI10+'IZBORNA OPOVO'!AI11+'IZBORNA SEFKERIN'!AI11+'IZBORNA SAKULE'!AI11+'IZBORNA BARANDA'!AI11+'IZBORNA OPOVO'!AI12+'IZBORNA SEFKERIN'!AI12+'IZBORNA SAKULE'!AI12+'IZBORNA BARANDA'!AI12</f>
        <v>0</v>
      </c>
      <c r="AJ10" s="183">
        <f>'IZBORNA OPOVO'!AJ10+'IZBORNA SEFKERIN'!AJ10+'IZBORNA SAKULE'!AJ10+'IZBORNA BARANDA'!AJ10+'IZBORNA OPOVO'!AJ11+'IZBORNA SEFKERIN'!AJ11+'IZBORNA SAKULE'!AJ11+'IZBORNA BARANDA'!AJ11+'IZBORNA OPOVO'!AJ12+'IZBORNA SEFKERIN'!AJ12+'IZBORNA SAKULE'!AJ12+'IZBORNA BARANDA'!AJ12</f>
        <v>0</v>
      </c>
      <c r="AK10" s="597">
        <f>'IZBORNA OPOVO'!AK10+'IZBORNA SEFKERIN'!AK10+'IZBORNA SAKULE'!AK10+'IZBORNA BARANDA'!AK10+'IZBORNA OPOVO'!AK11+'IZBORNA SEFKERIN'!AK11+'IZBORNA SAKULE'!AK11+'IZBORNA BARANDA'!AK11+'IZBORNA OPOVO'!AK12+'IZBORNA SEFKERIN'!AK12+'IZBORNA SAKULE'!AK12+'IZBORNA BARANDA'!AK12</f>
        <v>0</v>
      </c>
      <c r="AL10" s="212">
        <f>'IZBORNA OPOVO'!AL10+'IZBORNA SEFKERIN'!AL10+'IZBORNA SAKULE'!AL10+'IZBORNA BARANDA'!AL10+'IZBORNA OPOVO'!AL11+'IZBORNA SEFKERIN'!AL11+'IZBORNA SAKULE'!AL11+'IZBORNA BARANDA'!AL11+'IZBORNA OPOVO'!AL12+'IZBORNA SEFKERIN'!AL12+'IZBORNA SAKULE'!AL12+'IZBORNA BARANDA'!AL12</f>
        <v>0</v>
      </c>
      <c r="AM10" s="183">
        <f>'IZBORNA OPOVO'!AM10+'IZBORNA SEFKERIN'!AM10+'IZBORNA SAKULE'!AM10+'IZBORNA BARANDA'!AM10+'IZBORNA OPOVO'!AM11+'IZBORNA SEFKERIN'!AM11+'IZBORNA SAKULE'!AM11+'IZBORNA BARANDA'!AM11+'IZBORNA OPOVO'!AM12+'IZBORNA SEFKERIN'!AM12+'IZBORNA SAKULE'!AM12+'IZBORNA BARANDA'!AM12</f>
        <v>0</v>
      </c>
      <c r="AN10" s="597">
        <f>'IZBORNA OPOVO'!AN10+'IZBORNA SEFKERIN'!AN10+'IZBORNA SAKULE'!AN10+'IZBORNA BARANDA'!AN10+'IZBORNA OPOVO'!AN11+'IZBORNA SEFKERIN'!AN11+'IZBORNA SAKULE'!AN11+'IZBORNA BARANDA'!AN11+'IZBORNA OPOVO'!AN12+'IZBORNA SEFKERIN'!AN12+'IZBORNA SAKULE'!AN12+'IZBORNA BARANDA'!AN12</f>
        <v>0</v>
      </c>
      <c r="AO10" s="57"/>
      <c r="AP10" s="54"/>
      <c r="AQ10" s="54"/>
      <c r="AR10" s="54"/>
      <c r="AS10" s="54"/>
      <c r="AT10" s="55"/>
    </row>
    <row r="11" spans="1:46" s="7" customFormat="1" ht="18" customHeight="1" hidden="1">
      <c r="A11" s="354" t="s">
        <v>18</v>
      </c>
      <c r="B11" s="212"/>
      <c r="C11" s="183"/>
      <c r="D11" s="597"/>
      <c r="E11" s="212"/>
      <c r="F11" s="183"/>
      <c r="G11" s="597"/>
      <c r="H11" s="212"/>
      <c r="I11" s="183"/>
      <c r="J11" s="597"/>
      <c r="K11" s="212"/>
      <c r="L11" s="183"/>
      <c r="M11" s="597"/>
      <c r="N11" s="212"/>
      <c r="O11" s="183"/>
      <c r="P11" s="597"/>
      <c r="Q11" s="212"/>
      <c r="R11" s="183"/>
      <c r="S11" s="597"/>
      <c r="T11" s="212"/>
      <c r="U11" s="183"/>
      <c r="V11" s="597"/>
      <c r="W11" s="212"/>
      <c r="X11" s="183"/>
      <c r="Y11" s="597"/>
      <c r="Z11" s="212"/>
      <c r="AA11" s="183"/>
      <c r="AB11" s="597"/>
      <c r="AC11" s="212"/>
      <c r="AD11" s="183"/>
      <c r="AE11" s="597"/>
      <c r="AF11" s="598"/>
      <c r="AG11" s="291"/>
      <c r="AH11" s="599"/>
      <c r="AI11" s="598"/>
      <c r="AJ11" s="291"/>
      <c r="AK11" s="599"/>
      <c r="AL11" s="598"/>
      <c r="AM11" s="244"/>
      <c r="AN11" s="599"/>
      <c r="AO11" s="57"/>
      <c r="AP11" s="54"/>
      <c r="AQ11" s="54"/>
      <c r="AR11" s="54"/>
      <c r="AS11" s="54"/>
      <c r="AT11" s="55"/>
    </row>
    <row r="12" spans="1:46" s="7" customFormat="1" ht="18" customHeight="1" hidden="1">
      <c r="A12" s="354" t="s">
        <v>86</v>
      </c>
      <c r="B12" s="212"/>
      <c r="C12" s="183"/>
      <c r="D12" s="597"/>
      <c r="E12" s="212"/>
      <c r="F12" s="183"/>
      <c r="G12" s="597"/>
      <c r="H12" s="212"/>
      <c r="I12" s="183"/>
      <c r="J12" s="597"/>
      <c r="K12" s="212"/>
      <c r="L12" s="183"/>
      <c r="M12" s="597"/>
      <c r="N12" s="212"/>
      <c r="O12" s="183"/>
      <c r="P12" s="597"/>
      <c r="Q12" s="212"/>
      <c r="R12" s="183"/>
      <c r="S12" s="597"/>
      <c r="T12" s="212"/>
      <c r="U12" s="183"/>
      <c r="V12" s="597"/>
      <c r="W12" s="212"/>
      <c r="X12" s="183"/>
      <c r="Y12" s="597"/>
      <c r="Z12" s="212"/>
      <c r="AA12" s="183"/>
      <c r="AB12" s="597"/>
      <c r="AC12" s="212"/>
      <c r="AD12" s="183"/>
      <c r="AE12" s="597"/>
      <c r="AF12" s="598"/>
      <c r="AG12" s="291"/>
      <c r="AH12" s="599"/>
      <c r="AI12" s="598"/>
      <c r="AJ12" s="291"/>
      <c r="AK12" s="599"/>
      <c r="AL12" s="598"/>
      <c r="AM12" s="244"/>
      <c r="AN12" s="599"/>
      <c r="AO12" s="57"/>
      <c r="AP12" s="54"/>
      <c r="AQ12" s="54"/>
      <c r="AR12" s="54"/>
      <c r="AS12" s="54"/>
      <c r="AT12" s="55"/>
    </row>
    <row r="13" spans="1:46" s="7" customFormat="1" ht="18" customHeight="1">
      <c r="A13" s="351" t="s">
        <v>102</v>
      </c>
      <c r="B13" s="212">
        <f>'IZBORNA OPOVO'!B13+'IZBORNA SEFKERIN'!B13+'IZBORNA SAKULE'!B13+'IZBORNA BARANDA'!B13+'IZBORNA OPOVO'!B14+'IZBORNA SEFKERIN'!B14+'IZBORNA SAKULE'!B14+'IZBORNA BARANDA'!B14+'IZBORNA OPOVO'!B15+'IZBORNA SEFKERIN'!B15+'IZBORNA SAKULE'!B15+'IZBORNA BARANDA'!B15</f>
        <v>61</v>
      </c>
      <c r="C13" s="183">
        <f>'IZBORNA OPOVO'!C13+'IZBORNA SEFKERIN'!C13+'IZBORNA SAKULE'!C13+'IZBORNA BARANDA'!C13+'IZBORNA OPOVO'!C14+'IZBORNA SEFKERIN'!C14+'IZBORNA SAKULE'!C14+'IZBORNA BARANDA'!C14+'IZBORNA OPOVO'!C15+'IZBORNA SEFKERIN'!C15+'IZBORNA SAKULE'!C15+'IZBORNA BARANDA'!C15</f>
        <v>108</v>
      </c>
      <c r="D13" s="597">
        <f>'IZBORNA OPOVO'!D13+'IZBORNA SEFKERIN'!D13+'IZBORNA SAKULE'!D13+'IZBORNA BARANDA'!D13+'IZBORNA OPOVO'!D14+'IZBORNA SEFKERIN'!D14+'IZBORNA SAKULE'!D14+'IZBORNA BARANDA'!D14+'IZBORNA OPOVO'!D15+'IZBORNA SEFKERIN'!D15+'IZBORNA SAKULE'!D15+'IZBORNA BARANDA'!D15</f>
        <v>108</v>
      </c>
      <c r="E13" s="212">
        <f>'IZBORNA OPOVO'!E13+'IZBORNA SEFKERIN'!E13+'IZBORNA SAKULE'!E13+'IZBORNA BARANDA'!E13+'IZBORNA OPOVO'!E14+'IZBORNA SEFKERIN'!E14+'IZBORNA SAKULE'!E14+'IZBORNA BARANDA'!E14+'IZBORNA OPOVO'!E15+'IZBORNA SEFKERIN'!E15+'IZBORNA SAKULE'!E15+'IZBORNA BARANDA'!E15</f>
        <v>0</v>
      </c>
      <c r="F13" s="183">
        <f>'IZBORNA OPOVO'!F13+'IZBORNA SEFKERIN'!F13+'IZBORNA SAKULE'!F13+'IZBORNA BARANDA'!F13+'IZBORNA OPOVO'!F14+'IZBORNA SEFKERIN'!F14+'IZBORNA SAKULE'!F14+'IZBORNA BARANDA'!F14+'IZBORNA OPOVO'!F15+'IZBORNA SEFKERIN'!F15+'IZBORNA SAKULE'!F15+'IZBORNA BARANDA'!F15</f>
        <v>0</v>
      </c>
      <c r="G13" s="597">
        <f>'IZBORNA OPOVO'!G13+'IZBORNA SEFKERIN'!G13+'IZBORNA SAKULE'!G13+'IZBORNA BARANDA'!G13+'IZBORNA OPOVO'!G14+'IZBORNA SEFKERIN'!G14+'IZBORNA SAKULE'!G14+'IZBORNA BARANDA'!G14+'IZBORNA OPOVO'!G15+'IZBORNA SEFKERIN'!G15+'IZBORNA SAKULE'!G15+'IZBORNA BARANDA'!G15</f>
        <v>0</v>
      </c>
      <c r="H13" s="212">
        <f>'IZBORNA OPOVO'!H13+'IZBORNA SEFKERIN'!H13+'IZBORNA SAKULE'!H13+'IZBORNA BARANDA'!H13+'IZBORNA OPOVO'!H14+'IZBORNA SEFKERIN'!H14+'IZBORNA SAKULE'!H14+'IZBORNA BARANDA'!H14+'IZBORNA OPOVO'!H15+'IZBORNA SEFKERIN'!H15+'IZBORNA SAKULE'!H15+'IZBORNA BARANDA'!H15</f>
        <v>64</v>
      </c>
      <c r="I13" s="183">
        <f>'IZBORNA OPOVO'!I13+'IZBORNA SEFKERIN'!I13+'IZBORNA SAKULE'!I13+'IZBORNA BARANDA'!I13+'IZBORNA OPOVO'!I14+'IZBORNA SEFKERIN'!I14+'IZBORNA SAKULE'!I14+'IZBORNA BARANDA'!I14+'IZBORNA OPOVO'!I15+'IZBORNA SEFKERIN'!I15+'IZBORNA SAKULE'!I15+'IZBORNA BARANDA'!I15</f>
        <v>144</v>
      </c>
      <c r="J13" s="597">
        <f>'IZBORNA OPOVO'!J13+'IZBORNA SEFKERIN'!J13+'IZBORNA SAKULE'!J13+'IZBORNA BARANDA'!J13+'IZBORNA OPOVO'!J14+'IZBORNA SEFKERIN'!J14+'IZBORNA SAKULE'!J14+'IZBORNA BARANDA'!J14+'IZBORNA OPOVO'!J15+'IZBORNA SEFKERIN'!J15+'IZBORNA SAKULE'!J15+'IZBORNA BARANDA'!J15</f>
        <v>144</v>
      </c>
      <c r="K13" s="212">
        <f>'IZBORNA OPOVO'!K13+'IZBORNA SEFKERIN'!K13+'IZBORNA SAKULE'!K13+'IZBORNA BARANDA'!K13+'IZBORNA OPOVO'!K14+'IZBORNA SEFKERIN'!K14+'IZBORNA SAKULE'!K14+'IZBORNA BARANDA'!K14+'IZBORNA OPOVO'!K15+'IZBORNA SEFKERIN'!K15+'IZBORNA SAKULE'!K15+'IZBORNA BARANDA'!K15</f>
        <v>51</v>
      </c>
      <c r="L13" s="183">
        <f>'IZBORNA OPOVO'!L13+'IZBORNA SEFKERIN'!L13+'IZBORNA SAKULE'!L13+'IZBORNA BARANDA'!L13+'IZBORNA OPOVO'!L14+'IZBORNA SEFKERIN'!L14+'IZBORNA SAKULE'!L14+'IZBORNA BARANDA'!L14+'IZBORNA OPOVO'!L15+'IZBORNA SEFKERIN'!L15+'IZBORNA SAKULE'!L15+'IZBORNA BARANDA'!L15</f>
        <v>72</v>
      </c>
      <c r="M13" s="597">
        <f>'IZBORNA OPOVO'!M13+'IZBORNA SEFKERIN'!M13+'IZBORNA SAKULE'!M13+'IZBORNA BARANDA'!M13+'IZBORNA OPOVO'!M14+'IZBORNA SEFKERIN'!M14+'IZBORNA SAKULE'!M14+'IZBORNA BARANDA'!M14+'IZBORNA OPOVO'!M15+'IZBORNA SEFKERIN'!M15+'IZBORNA SAKULE'!M15+'IZBORNA BARANDA'!M15</f>
        <v>72</v>
      </c>
      <c r="N13" s="212">
        <f>'IZBORNA OPOVO'!N13+'IZBORNA SEFKERIN'!N13+'IZBORNA SAKULE'!N13+'IZBORNA BARANDA'!N13+'IZBORNA OPOVO'!N14+'IZBORNA SEFKERIN'!N14+'IZBORNA SAKULE'!N14+'IZBORNA BARANDA'!N14+'IZBORNA OPOVO'!N15+'IZBORNA SEFKERIN'!N15+'IZBORNA SAKULE'!N15+'IZBORNA BARANDA'!N15</f>
        <v>25</v>
      </c>
      <c r="O13" s="183">
        <f>'IZBORNA OPOVO'!O13+'IZBORNA SEFKERIN'!O13+'IZBORNA SAKULE'!O13+'IZBORNA BARANDA'!O13+'IZBORNA OPOVO'!O14+'IZBORNA SEFKERIN'!O14+'IZBORNA SAKULE'!O14+'IZBORNA BARANDA'!O14+'IZBORNA OPOVO'!O15+'IZBORNA SEFKERIN'!O15+'IZBORNA SAKULE'!O15+'IZBORNA BARANDA'!O15</f>
        <v>36</v>
      </c>
      <c r="P13" s="597">
        <f>'IZBORNA OPOVO'!P13+'IZBORNA SEFKERIN'!P13+'IZBORNA SAKULE'!P13+'IZBORNA BARANDA'!P13+'IZBORNA OPOVO'!P14+'IZBORNA SEFKERIN'!P14+'IZBORNA SAKULE'!P14+'IZBORNA BARANDA'!P14+'IZBORNA OPOVO'!P15+'IZBORNA SEFKERIN'!P15+'IZBORNA SAKULE'!P15+'IZBORNA BARANDA'!P15</f>
        <v>36</v>
      </c>
      <c r="Q13" s="212">
        <f>'IZBORNA OPOVO'!Q13+'IZBORNA SEFKERIN'!Q13+'IZBORNA SAKULE'!Q13+'IZBORNA BARANDA'!Q13+'IZBORNA OPOVO'!Q14+'IZBORNA SEFKERIN'!Q14+'IZBORNA SAKULE'!Q14+'IZBORNA BARANDA'!Q14+'IZBORNA OPOVO'!Q15+'IZBORNA SEFKERIN'!Q15+'IZBORNA SAKULE'!Q15+'IZBORNA BARANDA'!Q15</f>
        <v>0</v>
      </c>
      <c r="R13" s="183">
        <f>'IZBORNA OPOVO'!R13+'IZBORNA SEFKERIN'!R13+'IZBORNA SAKULE'!R13+'IZBORNA BARANDA'!R13+'IZBORNA OPOVO'!R14+'IZBORNA SEFKERIN'!R14+'IZBORNA SAKULE'!R14+'IZBORNA BARANDA'!R14+'IZBORNA OPOVO'!R15+'IZBORNA SEFKERIN'!R15+'IZBORNA SAKULE'!R15+'IZBORNA BARANDA'!R15</f>
        <v>0</v>
      </c>
      <c r="S13" s="597">
        <f>'IZBORNA OPOVO'!S13+'IZBORNA SEFKERIN'!S13+'IZBORNA SAKULE'!S13+'IZBORNA BARANDA'!S13+'IZBORNA OPOVO'!S14+'IZBORNA SEFKERIN'!S14+'IZBORNA SAKULE'!S14+'IZBORNA BARANDA'!S14+'IZBORNA OPOVO'!S15+'IZBORNA SEFKERIN'!S15+'IZBORNA SAKULE'!S15+'IZBORNA BARANDA'!S15</f>
        <v>0</v>
      </c>
      <c r="T13" s="212">
        <f>'IZBORNA OPOVO'!T13+'IZBORNA SEFKERIN'!T13+'IZBORNA SAKULE'!T13+'IZBORNA BARANDA'!T13+'IZBORNA OPOVO'!T14+'IZBORNA SEFKERIN'!T14+'IZBORNA SAKULE'!T14+'IZBORNA BARANDA'!T14+'IZBORNA OPOVO'!T15+'IZBORNA SEFKERIN'!T15+'IZBORNA SAKULE'!T15+'IZBORNA BARANDA'!T15</f>
        <v>0</v>
      </c>
      <c r="U13" s="183">
        <f>'IZBORNA OPOVO'!U13+'IZBORNA SEFKERIN'!U13+'IZBORNA SAKULE'!U13+'IZBORNA BARANDA'!U13+'IZBORNA OPOVO'!U14+'IZBORNA SEFKERIN'!U14+'IZBORNA SAKULE'!U14+'IZBORNA BARANDA'!U14+'IZBORNA OPOVO'!U15+'IZBORNA SEFKERIN'!U15+'IZBORNA SAKULE'!U15+'IZBORNA BARANDA'!U15</f>
        <v>0</v>
      </c>
      <c r="V13" s="597">
        <f>'IZBORNA OPOVO'!V13+'IZBORNA SEFKERIN'!V13+'IZBORNA SAKULE'!V13+'IZBORNA BARANDA'!V13+'IZBORNA OPOVO'!V14+'IZBORNA SEFKERIN'!V14+'IZBORNA SAKULE'!V14+'IZBORNA BARANDA'!V14+'IZBORNA OPOVO'!V15+'IZBORNA SEFKERIN'!V15+'IZBORNA SAKULE'!V15+'IZBORNA BARANDA'!V15</f>
        <v>0</v>
      </c>
      <c r="W13" s="212">
        <f>'IZBORNA OPOVO'!W13+'IZBORNA SEFKERIN'!W13+'IZBORNA SAKULE'!W13+'IZBORNA BARANDA'!W13+'IZBORNA OPOVO'!W14+'IZBORNA SEFKERIN'!W14+'IZBORNA SAKULE'!W14+'IZBORNA BARANDA'!W14+'IZBORNA OPOVO'!W15+'IZBORNA SEFKERIN'!W15+'IZBORNA SAKULE'!W15+'IZBORNA BARANDA'!W15</f>
        <v>0</v>
      </c>
      <c r="X13" s="183">
        <f>'IZBORNA OPOVO'!X13+'IZBORNA SEFKERIN'!X13+'IZBORNA SAKULE'!X13+'IZBORNA BARANDA'!X13+'IZBORNA OPOVO'!X14+'IZBORNA SEFKERIN'!X14+'IZBORNA SAKULE'!X14+'IZBORNA BARANDA'!X14+'IZBORNA OPOVO'!X15+'IZBORNA SEFKERIN'!X15+'IZBORNA SAKULE'!X15+'IZBORNA BARANDA'!X15</f>
        <v>0</v>
      </c>
      <c r="Y13" s="597">
        <f>'IZBORNA OPOVO'!Y13+'IZBORNA SEFKERIN'!Y13+'IZBORNA SAKULE'!Y13+'IZBORNA BARANDA'!Y13+'IZBORNA OPOVO'!Y14+'IZBORNA SEFKERIN'!Y14+'IZBORNA SAKULE'!Y14+'IZBORNA BARANDA'!Y14+'IZBORNA OPOVO'!Y15+'IZBORNA SEFKERIN'!Y15+'IZBORNA SAKULE'!Y15+'IZBORNA BARANDA'!Y15</f>
        <v>0</v>
      </c>
      <c r="Z13" s="212">
        <f>'IZBORNA OPOVO'!Z13+'IZBORNA SEFKERIN'!Z13+'IZBORNA SAKULE'!Z13+'IZBORNA BARANDA'!Z13+'IZBORNA OPOVO'!Z14+'IZBORNA SEFKERIN'!Z14+'IZBORNA SAKULE'!Z14+'IZBORNA BARANDA'!Z14+'IZBORNA OPOVO'!Z15+'IZBORNA SEFKERIN'!Z15+'IZBORNA SAKULE'!Z15+'IZBORNA BARANDA'!Z15</f>
        <v>49</v>
      </c>
      <c r="AA13" s="183">
        <f>'IZBORNA OPOVO'!AA13+'IZBORNA SEFKERIN'!AA13+'IZBORNA SAKULE'!AA13+'IZBORNA BARANDA'!AA13+'IZBORNA OPOVO'!AA14+'IZBORNA SEFKERIN'!AA14+'IZBORNA SAKULE'!AA14+'IZBORNA BARANDA'!AA14+'IZBORNA OPOVO'!AA15+'IZBORNA SEFKERIN'!AA15+'IZBORNA SAKULE'!AA15+'IZBORNA BARANDA'!AA15</f>
        <v>108</v>
      </c>
      <c r="AB13" s="597">
        <f>'IZBORNA OPOVO'!AB13+'IZBORNA SEFKERIN'!AB13+'IZBORNA SAKULE'!AB13+'IZBORNA BARANDA'!AB13+'IZBORNA OPOVO'!AB14+'IZBORNA SEFKERIN'!AB14+'IZBORNA SAKULE'!AB14+'IZBORNA BARANDA'!AB14+'IZBORNA OPOVO'!AB15+'IZBORNA SEFKERIN'!AB15+'IZBORNA SAKULE'!AB15+'IZBORNA BARANDA'!AB15</f>
        <v>108</v>
      </c>
      <c r="AC13" s="212">
        <f>'IZBORNA OPOVO'!AC13+'IZBORNA SEFKERIN'!AC13+'IZBORNA SAKULE'!AC13+'IZBORNA BARANDA'!AC13+'IZBORNA OPOVO'!AC14+'IZBORNA SEFKERIN'!AC14+'IZBORNA SAKULE'!AC14+'IZBORNA BARANDA'!AC14+'IZBORNA OPOVO'!AC15+'IZBORNA SEFKERIN'!AC15+'IZBORNA SAKULE'!AC15+'IZBORNA BARANDA'!AC15</f>
        <v>0</v>
      </c>
      <c r="AD13" s="183">
        <f>'IZBORNA OPOVO'!AD13+'IZBORNA SEFKERIN'!AD13+'IZBORNA SAKULE'!AD13+'IZBORNA BARANDA'!AD13+'IZBORNA OPOVO'!AD14+'IZBORNA SEFKERIN'!AD14+'IZBORNA SAKULE'!AD14+'IZBORNA BARANDA'!AD14+'IZBORNA OPOVO'!AD15+'IZBORNA SEFKERIN'!AD15+'IZBORNA SAKULE'!AD15+'IZBORNA BARANDA'!AD15</f>
        <v>0</v>
      </c>
      <c r="AE13" s="597">
        <f>'IZBORNA OPOVO'!AE13+'IZBORNA SEFKERIN'!AE13+'IZBORNA SAKULE'!AE13+'IZBORNA BARANDA'!AE13+'IZBORNA OPOVO'!AE14+'IZBORNA SEFKERIN'!AE14+'IZBORNA SAKULE'!AE14+'IZBORNA BARANDA'!AE14+'IZBORNA OPOVO'!AE15+'IZBORNA SEFKERIN'!AE15+'IZBORNA SAKULE'!AE15+'IZBORNA BARANDA'!AE15</f>
        <v>0</v>
      </c>
      <c r="AF13" s="212">
        <f>'IZBORNA OPOVO'!AF13+'IZBORNA SEFKERIN'!AF13+'IZBORNA SAKULE'!AF13+'IZBORNA BARANDA'!AF13+'IZBORNA OPOVO'!AF14+'IZBORNA SEFKERIN'!AF14+'IZBORNA SAKULE'!AF14+'IZBORNA BARANDA'!AF14+'IZBORNA OPOVO'!AF15+'IZBORNA SEFKERIN'!AF15+'IZBORNA SAKULE'!AF15+'IZBORNA BARANDA'!AF15</f>
        <v>0</v>
      </c>
      <c r="AG13" s="183">
        <f>'IZBORNA OPOVO'!AG13+'IZBORNA SEFKERIN'!AG13+'IZBORNA SAKULE'!AG13+'IZBORNA BARANDA'!AG13+'IZBORNA OPOVO'!AG14+'IZBORNA SEFKERIN'!AG14+'IZBORNA SAKULE'!AG14+'IZBORNA BARANDA'!AG14+'IZBORNA OPOVO'!AG15+'IZBORNA SEFKERIN'!AG15+'IZBORNA SAKULE'!AG15+'IZBORNA BARANDA'!AG15</f>
        <v>0</v>
      </c>
      <c r="AH13" s="597">
        <f>'IZBORNA OPOVO'!AH13+'IZBORNA SEFKERIN'!AH13+'IZBORNA SAKULE'!AH13+'IZBORNA BARANDA'!AH13+'IZBORNA OPOVO'!AH14+'IZBORNA SEFKERIN'!AH14+'IZBORNA SAKULE'!AH14+'IZBORNA BARANDA'!AH14+'IZBORNA OPOVO'!AH15+'IZBORNA SEFKERIN'!AH15+'IZBORNA SAKULE'!AH15+'IZBORNA BARANDA'!AH15</f>
        <v>0</v>
      </c>
      <c r="AI13" s="212">
        <f>'IZBORNA OPOVO'!AI13+'IZBORNA SEFKERIN'!AI13+'IZBORNA SAKULE'!AI13+'IZBORNA BARANDA'!AI13+'IZBORNA OPOVO'!AI14+'IZBORNA SEFKERIN'!AI14+'IZBORNA SAKULE'!AI14+'IZBORNA BARANDA'!AI14+'IZBORNA OPOVO'!AI15+'IZBORNA SEFKERIN'!AI15+'IZBORNA SAKULE'!AI15+'IZBORNA BARANDA'!AI15</f>
        <v>0</v>
      </c>
      <c r="AJ13" s="183">
        <f>'IZBORNA OPOVO'!AJ13+'IZBORNA SEFKERIN'!AJ13+'IZBORNA SAKULE'!AJ13+'IZBORNA BARANDA'!AJ13+'IZBORNA OPOVO'!AJ14+'IZBORNA SEFKERIN'!AJ14+'IZBORNA SAKULE'!AJ14+'IZBORNA BARANDA'!AJ14+'IZBORNA OPOVO'!AJ15+'IZBORNA SEFKERIN'!AJ15+'IZBORNA SAKULE'!AJ15+'IZBORNA BARANDA'!AJ15</f>
        <v>0</v>
      </c>
      <c r="AK13" s="597">
        <f>'IZBORNA OPOVO'!AK13+'IZBORNA SEFKERIN'!AK13+'IZBORNA SAKULE'!AK13+'IZBORNA BARANDA'!AK13+'IZBORNA OPOVO'!AK14+'IZBORNA SEFKERIN'!AK14+'IZBORNA SAKULE'!AK14+'IZBORNA BARANDA'!AK14+'IZBORNA OPOVO'!AK15+'IZBORNA SEFKERIN'!AK15+'IZBORNA SAKULE'!AK15+'IZBORNA BARANDA'!AK15</f>
        <v>0</v>
      </c>
      <c r="AL13" s="212">
        <f>'IZBORNA OPOVO'!AL13+'IZBORNA SEFKERIN'!AL13+'IZBORNA SAKULE'!AL13+'IZBORNA BARANDA'!AL13+'IZBORNA OPOVO'!AL14+'IZBORNA SEFKERIN'!AL14+'IZBORNA SAKULE'!AL14+'IZBORNA BARANDA'!AL14+'IZBORNA OPOVO'!AL15+'IZBORNA SEFKERIN'!AL15+'IZBORNA SAKULE'!AL15+'IZBORNA BARANDA'!AL15</f>
        <v>0</v>
      </c>
      <c r="AM13" s="183">
        <f>'IZBORNA OPOVO'!AM13+'IZBORNA SEFKERIN'!AM13+'IZBORNA SAKULE'!AM13+'IZBORNA BARANDA'!AM13+'IZBORNA OPOVO'!AM14+'IZBORNA SEFKERIN'!AM14+'IZBORNA SAKULE'!AM14+'IZBORNA BARANDA'!AM14+'IZBORNA OPOVO'!AM15+'IZBORNA SEFKERIN'!AM15+'IZBORNA SAKULE'!AM15+'IZBORNA BARANDA'!AM15</f>
        <v>0</v>
      </c>
      <c r="AN13" s="597">
        <f>'IZBORNA OPOVO'!AN13+'IZBORNA SEFKERIN'!AN13+'IZBORNA SAKULE'!AN13+'IZBORNA BARANDA'!AN13+'IZBORNA OPOVO'!AN14+'IZBORNA SEFKERIN'!AN14+'IZBORNA SAKULE'!AN14+'IZBORNA BARANDA'!AN14+'IZBORNA OPOVO'!AN15+'IZBORNA SEFKERIN'!AN15+'IZBORNA SAKULE'!AN15+'IZBORNA BARANDA'!AN15</f>
        <v>0</v>
      </c>
      <c r="AO13" s="57"/>
      <c r="AP13" s="54"/>
      <c r="AQ13" s="54"/>
      <c r="AR13" s="54"/>
      <c r="AS13" s="54"/>
      <c r="AT13" s="55"/>
    </row>
    <row r="14" spans="1:46" s="7" customFormat="1" ht="18" customHeight="1" hidden="1">
      <c r="A14" s="351" t="s">
        <v>20</v>
      </c>
      <c r="B14" s="212"/>
      <c r="C14" s="183"/>
      <c r="D14" s="597"/>
      <c r="E14" s="212"/>
      <c r="F14" s="183"/>
      <c r="G14" s="597"/>
      <c r="H14" s="212"/>
      <c r="I14" s="183"/>
      <c r="J14" s="597"/>
      <c r="K14" s="212"/>
      <c r="L14" s="183"/>
      <c r="M14" s="597"/>
      <c r="N14" s="212"/>
      <c r="O14" s="183"/>
      <c r="P14" s="597"/>
      <c r="Q14" s="212"/>
      <c r="R14" s="183"/>
      <c r="S14" s="597"/>
      <c r="T14" s="212"/>
      <c r="U14" s="183"/>
      <c r="V14" s="597"/>
      <c r="W14" s="212"/>
      <c r="X14" s="183"/>
      <c r="Y14" s="597"/>
      <c r="Z14" s="212"/>
      <c r="AA14" s="183"/>
      <c r="AB14" s="597"/>
      <c r="AC14" s="212"/>
      <c r="AD14" s="183"/>
      <c r="AE14" s="597"/>
      <c r="AF14" s="598"/>
      <c r="AG14" s="291"/>
      <c r="AH14" s="599"/>
      <c r="AI14" s="598"/>
      <c r="AJ14" s="291"/>
      <c r="AK14" s="599"/>
      <c r="AL14" s="598"/>
      <c r="AM14" s="244"/>
      <c r="AN14" s="599"/>
      <c r="AO14" s="57"/>
      <c r="AP14" s="54"/>
      <c r="AQ14" s="54"/>
      <c r="AR14" s="54"/>
      <c r="AS14" s="54"/>
      <c r="AT14" s="55"/>
    </row>
    <row r="15" spans="1:46" s="7" customFormat="1" ht="18" customHeight="1" hidden="1">
      <c r="A15" s="351" t="s">
        <v>21</v>
      </c>
      <c r="B15" s="212"/>
      <c r="C15" s="183"/>
      <c r="D15" s="597"/>
      <c r="E15" s="212"/>
      <c r="F15" s="183"/>
      <c r="G15" s="597"/>
      <c r="H15" s="212"/>
      <c r="I15" s="183"/>
      <c r="J15" s="597"/>
      <c r="K15" s="212"/>
      <c r="L15" s="183"/>
      <c r="M15" s="597"/>
      <c r="N15" s="212"/>
      <c r="O15" s="183"/>
      <c r="P15" s="597"/>
      <c r="Q15" s="212"/>
      <c r="R15" s="183"/>
      <c r="S15" s="597"/>
      <c r="T15" s="212"/>
      <c r="U15" s="183"/>
      <c r="V15" s="597"/>
      <c r="W15" s="212"/>
      <c r="X15" s="183"/>
      <c r="Y15" s="597"/>
      <c r="Z15" s="212"/>
      <c r="AA15" s="183"/>
      <c r="AB15" s="597"/>
      <c r="AC15" s="212"/>
      <c r="AD15" s="183"/>
      <c r="AE15" s="597"/>
      <c r="AF15" s="598"/>
      <c r="AG15" s="291"/>
      <c r="AH15" s="599"/>
      <c r="AI15" s="598"/>
      <c r="AJ15" s="291"/>
      <c r="AK15" s="599"/>
      <c r="AL15" s="598"/>
      <c r="AM15" s="244"/>
      <c r="AN15" s="599"/>
      <c r="AO15" s="57"/>
      <c r="AP15" s="54"/>
      <c r="AQ15" s="54"/>
      <c r="AR15" s="54"/>
      <c r="AS15" s="54"/>
      <c r="AT15" s="55"/>
    </row>
    <row r="16" spans="1:46" s="7" customFormat="1" ht="18" customHeight="1" thickBot="1">
      <c r="A16" s="351" t="s">
        <v>103</v>
      </c>
      <c r="B16" s="600">
        <f>'IZBORNA OPOVO'!B16+'IZBORNA SEFKERIN'!B16+'IZBORNA SAKULE'!B16+'IZBORNA BARANDA'!B16+'IZBORNA OPOVO'!B17+'IZBORNA SEFKERIN'!B17+'IZBORNA SAKULE'!B17+'IZBORNA BARANDA'!B17+'IZBORNA OPOVO'!B18+'IZBORNA SEFKERIN'!B18+'IZBORNA SAKULE'!B18+'IZBORNA BARANDA'!B18</f>
        <v>55</v>
      </c>
      <c r="C16" s="601">
        <f>'IZBORNA OPOVO'!C16+'IZBORNA SEFKERIN'!C16+'IZBORNA SAKULE'!C16+'IZBORNA BARANDA'!C16+'IZBORNA OPOVO'!C17+'IZBORNA SEFKERIN'!C17+'IZBORNA SAKULE'!C17+'IZBORNA BARANDA'!C17+'IZBORNA OPOVO'!C18+'IZBORNA SEFKERIN'!C18+'IZBORNA SAKULE'!C18+'IZBORNA BARANDA'!C18</f>
        <v>108</v>
      </c>
      <c r="D16" s="602">
        <f>'IZBORNA OPOVO'!D16+'IZBORNA SEFKERIN'!D16+'IZBORNA SAKULE'!D16+'IZBORNA BARANDA'!D16+'IZBORNA OPOVO'!D17+'IZBORNA SEFKERIN'!D17+'IZBORNA SAKULE'!D17+'IZBORNA BARANDA'!D17+'IZBORNA OPOVO'!D18+'IZBORNA SEFKERIN'!D18+'IZBORNA SAKULE'!D18+'IZBORNA BARANDA'!D18</f>
        <v>108</v>
      </c>
      <c r="E16" s="212">
        <f>'IZBORNA OPOVO'!E16+'IZBORNA SEFKERIN'!E16+'IZBORNA SAKULE'!E16+'IZBORNA BARANDA'!E16+'IZBORNA OPOVO'!E17+'IZBORNA SEFKERIN'!E17+'IZBORNA SAKULE'!E17+'IZBORNA BARANDA'!E17+'IZBORNA OPOVO'!E18+'IZBORNA SEFKERIN'!E18+'IZBORNA SAKULE'!E18+'IZBORNA BARANDA'!E18</f>
        <v>2</v>
      </c>
      <c r="F16" s="183">
        <f>'IZBORNA OPOVO'!F16+'IZBORNA SEFKERIN'!F16+'IZBORNA SAKULE'!F16+'IZBORNA BARANDA'!F16+'IZBORNA OPOVO'!F17+'IZBORNA SEFKERIN'!F17+'IZBORNA SAKULE'!F17+'IZBORNA BARANDA'!F17+'IZBORNA OPOVO'!F18+'IZBORNA SEFKERIN'!F18+'IZBORNA SAKULE'!F18+'IZBORNA BARANDA'!F18</f>
        <v>0</v>
      </c>
      <c r="G16" s="597">
        <f>'IZBORNA OPOVO'!G16+'IZBORNA SEFKERIN'!G16+'IZBORNA SAKULE'!G16+'IZBORNA BARANDA'!G16+'IZBORNA OPOVO'!G17+'IZBORNA SEFKERIN'!G17+'IZBORNA SAKULE'!G17+'IZBORNA BARANDA'!G17+'IZBORNA OPOVO'!G18+'IZBORNA SEFKERIN'!G18+'IZBORNA SAKULE'!G18+'IZBORNA BARANDA'!G18</f>
        <v>0</v>
      </c>
      <c r="H16" s="600">
        <f>'IZBORNA OPOVO'!H16+'IZBORNA SEFKERIN'!H16+'IZBORNA SAKULE'!H16+'IZBORNA BARANDA'!H16+'IZBORNA OPOVO'!H17+'IZBORNA SEFKERIN'!H17+'IZBORNA SAKULE'!H17+'IZBORNA BARANDA'!H17+'IZBORNA OPOVO'!H18+'IZBORNA SEFKERIN'!H18+'IZBORNA SAKULE'!H18+'IZBORNA BARANDA'!H18</f>
        <v>45</v>
      </c>
      <c r="I16" s="601">
        <f>'IZBORNA OPOVO'!I16+'IZBORNA SEFKERIN'!I16+'IZBORNA SAKULE'!I16+'IZBORNA BARANDA'!I16+'IZBORNA OPOVO'!I17+'IZBORNA SEFKERIN'!I17+'IZBORNA SAKULE'!I17+'IZBORNA BARANDA'!I17+'IZBORNA OPOVO'!I18+'IZBORNA SEFKERIN'!I18+'IZBORNA SAKULE'!I18+'IZBORNA BARANDA'!I18</f>
        <v>72</v>
      </c>
      <c r="J16" s="602">
        <f>'IZBORNA OPOVO'!J16+'IZBORNA SEFKERIN'!J16+'IZBORNA SAKULE'!J16+'IZBORNA BARANDA'!J16+'IZBORNA OPOVO'!J17+'IZBORNA SEFKERIN'!J17+'IZBORNA SAKULE'!J17+'IZBORNA BARANDA'!J17+'IZBORNA OPOVO'!J18+'IZBORNA SEFKERIN'!J18+'IZBORNA SAKULE'!J18+'IZBORNA BARANDA'!J18</f>
        <v>72</v>
      </c>
      <c r="K16" s="600">
        <f>'IZBORNA OPOVO'!K16+'IZBORNA SEFKERIN'!K16+'IZBORNA SAKULE'!K16+'IZBORNA BARANDA'!K16+'IZBORNA OPOVO'!K17+'IZBORNA SEFKERIN'!K17+'IZBORNA SAKULE'!K17+'IZBORNA BARANDA'!K17+'IZBORNA OPOVO'!K18+'IZBORNA SEFKERIN'!K18+'IZBORNA SAKULE'!K18+'IZBORNA BARANDA'!K18</f>
        <v>39</v>
      </c>
      <c r="L16" s="601">
        <f>'IZBORNA OPOVO'!L16+'IZBORNA SEFKERIN'!L16+'IZBORNA SAKULE'!L16+'IZBORNA BARANDA'!L16+'IZBORNA OPOVO'!L17+'IZBORNA SEFKERIN'!L17+'IZBORNA SAKULE'!L17+'IZBORNA BARANDA'!L17+'IZBORNA OPOVO'!L18+'IZBORNA SEFKERIN'!L18+'IZBORNA SAKULE'!L18+'IZBORNA BARANDA'!L18</f>
        <v>72</v>
      </c>
      <c r="M16" s="602">
        <f>'IZBORNA OPOVO'!M16+'IZBORNA SEFKERIN'!M16+'IZBORNA SAKULE'!M16+'IZBORNA BARANDA'!M16+'IZBORNA OPOVO'!M17+'IZBORNA SEFKERIN'!M17+'IZBORNA SAKULE'!M17+'IZBORNA BARANDA'!M17+'IZBORNA OPOVO'!M18+'IZBORNA SEFKERIN'!M18+'IZBORNA SAKULE'!M18+'IZBORNA BARANDA'!M18</f>
        <v>72</v>
      </c>
      <c r="N16" s="600">
        <f>'IZBORNA OPOVO'!N16+'IZBORNA SEFKERIN'!N16+'IZBORNA SAKULE'!N16+'IZBORNA BARANDA'!N16+'IZBORNA OPOVO'!N17+'IZBORNA SEFKERIN'!N17+'IZBORNA SAKULE'!N17+'IZBORNA BARANDA'!N17+'IZBORNA OPOVO'!N18+'IZBORNA SEFKERIN'!N18+'IZBORNA SAKULE'!N18+'IZBORNA BARANDA'!N18</f>
        <v>15</v>
      </c>
      <c r="O16" s="601">
        <f>'IZBORNA OPOVO'!O16+'IZBORNA SEFKERIN'!O16+'IZBORNA SAKULE'!O16+'IZBORNA BARANDA'!O16+'IZBORNA OPOVO'!O17+'IZBORNA SEFKERIN'!O17+'IZBORNA SAKULE'!O17+'IZBORNA BARANDA'!O17+'IZBORNA OPOVO'!O18+'IZBORNA SEFKERIN'!O18+'IZBORNA SAKULE'!O18+'IZBORNA BARANDA'!O18</f>
        <v>36</v>
      </c>
      <c r="P16" s="602">
        <f>'IZBORNA OPOVO'!P16+'IZBORNA SEFKERIN'!P16+'IZBORNA SAKULE'!P16+'IZBORNA BARANDA'!P16+'IZBORNA OPOVO'!P17+'IZBORNA SEFKERIN'!P17+'IZBORNA SAKULE'!P17+'IZBORNA BARANDA'!P17+'IZBORNA OPOVO'!P18+'IZBORNA SEFKERIN'!P18+'IZBORNA SAKULE'!P18+'IZBORNA BARANDA'!P18</f>
        <v>36</v>
      </c>
      <c r="Q16" s="600">
        <f>'IZBORNA OPOVO'!Q16+'IZBORNA SEFKERIN'!Q16+'IZBORNA SAKULE'!Q16+'IZBORNA BARANDA'!Q16+'IZBORNA OPOVO'!Q17+'IZBORNA SEFKERIN'!Q17+'IZBORNA SAKULE'!Q17+'IZBORNA BARANDA'!Q17+'IZBORNA OPOVO'!Q18+'IZBORNA SEFKERIN'!Q18+'IZBORNA SAKULE'!Q18+'IZBORNA BARANDA'!Q18</f>
        <v>0</v>
      </c>
      <c r="R16" s="601">
        <f>'IZBORNA OPOVO'!R16+'IZBORNA SEFKERIN'!R16+'IZBORNA SAKULE'!R16+'IZBORNA BARANDA'!R16+'IZBORNA OPOVO'!R17+'IZBORNA SEFKERIN'!R17+'IZBORNA SAKULE'!R17+'IZBORNA BARANDA'!R17+'IZBORNA OPOVO'!R18+'IZBORNA SEFKERIN'!R18+'IZBORNA SAKULE'!R18+'IZBORNA BARANDA'!R18</f>
        <v>0</v>
      </c>
      <c r="S16" s="602">
        <f>'IZBORNA OPOVO'!S16+'IZBORNA SEFKERIN'!S16+'IZBORNA SAKULE'!S16+'IZBORNA BARANDA'!S16+'IZBORNA OPOVO'!S17+'IZBORNA SEFKERIN'!S17+'IZBORNA SAKULE'!S17+'IZBORNA BARANDA'!S17+'IZBORNA OPOVO'!S18+'IZBORNA SEFKERIN'!S18+'IZBORNA SAKULE'!S18+'IZBORNA BARANDA'!S18</f>
        <v>0</v>
      </c>
      <c r="T16" s="600">
        <f>'IZBORNA OPOVO'!T16+'IZBORNA SEFKERIN'!T16+'IZBORNA SAKULE'!T16+'IZBORNA BARANDA'!T16+'IZBORNA OPOVO'!T17+'IZBORNA SEFKERIN'!T17+'IZBORNA SAKULE'!T17+'IZBORNA BARANDA'!T17+'IZBORNA OPOVO'!T18+'IZBORNA SEFKERIN'!T18+'IZBORNA SAKULE'!T18+'IZBORNA BARANDA'!T18</f>
        <v>0</v>
      </c>
      <c r="U16" s="601">
        <f>'IZBORNA OPOVO'!U16+'IZBORNA SEFKERIN'!U16+'IZBORNA SAKULE'!U16+'IZBORNA BARANDA'!U16+'IZBORNA OPOVO'!U17+'IZBORNA SEFKERIN'!U17+'IZBORNA SAKULE'!U17+'IZBORNA BARANDA'!U17+'IZBORNA OPOVO'!U18+'IZBORNA SEFKERIN'!U18+'IZBORNA SAKULE'!U18+'IZBORNA BARANDA'!U18</f>
        <v>0</v>
      </c>
      <c r="V16" s="602">
        <f>'IZBORNA OPOVO'!V16+'IZBORNA SEFKERIN'!V16+'IZBORNA SAKULE'!V16+'IZBORNA BARANDA'!V16+'IZBORNA OPOVO'!V17+'IZBORNA SEFKERIN'!V17+'IZBORNA SAKULE'!V17+'IZBORNA BARANDA'!V17+'IZBORNA OPOVO'!V18+'IZBORNA SEFKERIN'!V18+'IZBORNA SAKULE'!V18+'IZBORNA BARANDA'!V18</f>
        <v>0</v>
      </c>
      <c r="W16" s="600">
        <f>'IZBORNA OPOVO'!W16+'IZBORNA SEFKERIN'!W16+'IZBORNA SAKULE'!W16+'IZBORNA BARANDA'!W16+'IZBORNA OPOVO'!W17+'IZBORNA SEFKERIN'!W17+'IZBORNA SAKULE'!W17+'IZBORNA BARANDA'!W17+'IZBORNA OPOVO'!W18+'IZBORNA SEFKERIN'!W18+'IZBORNA SAKULE'!W18+'IZBORNA BARANDA'!W18</f>
        <v>0</v>
      </c>
      <c r="X16" s="601">
        <f>'IZBORNA OPOVO'!X16+'IZBORNA SEFKERIN'!X16+'IZBORNA SAKULE'!X16+'IZBORNA BARANDA'!X16+'IZBORNA OPOVO'!X17+'IZBORNA SEFKERIN'!X17+'IZBORNA SAKULE'!X17+'IZBORNA BARANDA'!X17+'IZBORNA OPOVO'!X18+'IZBORNA SEFKERIN'!X18+'IZBORNA SAKULE'!X18+'IZBORNA BARANDA'!X18</f>
        <v>0</v>
      </c>
      <c r="Y16" s="602">
        <f>'IZBORNA OPOVO'!Y16+'IZBORNA SEFKERIN'!Y16+'IZBORNA SAKULE'!Y16+'IZBORNA BARANDA'!Y16+'IZBORNA OPOVO'!Y17+'IZBORNA SEFKERIN'!Y17+'IZBORNA SAKULE'!Y17+'IZBORNA BARANDA'!Y17+'IZBORNA OPOVO'!Y18+'IZBORNA SEFKERIN'!Y18+'IZBORNA SAKULE'!Y18+'IZBORNA BARANDA'!Y18</f>
        <v>0</v>
      </c>
      <c r="Z16" s="600">
        <f>'IZBORNA OPOVO'!Z16+'IZBORNA SEFKERIN'!Z16+'IZBORNA SAKULE'!Z16+'IZBORNA BARANDA'!Z16+'IZBORNA OPOVO'!Z17+'IZBORNA SEFKERIN'!Z17+'IZBORNA SAKULE'!Z17+'IZBORNA BARANDA'!Z17+'IZBORNA OPOVO'!Z18+'IZBORNA SEFKERIN'!Z18+'IZBORNA SAKULE'!Z18+'IZBORNA BARANDA'!Z18</f>
        <v>47</v>
      </c>
      <c r="AA16" s="601">
        <f>'IZBORNA OPOVO'!AA16+'IZBORNA SEFKERIN'!AA16+'IZBORNA SAKULE'!AA16+'IZBORNA BARANDA'!AA16+'IZBORNA OPOVO'!AA17+'IZBORNA SEFKERIN'!AA17+'IZBORNA SAKULE'!AA17+'IZBORNA BARANDA'!AA17+'IZBORNA OPOVO'!AA18+'IZBORNA SEFKERIN'!AA18+'IZBORNA SAKULE'!AA18+'IZBORNA BARANDA'!AA18</f>
        <v>72</v>
      </c>
      <c r="AB16" s="602">
        <f>'IZBORNA OPOVO'!AB16+'IZBORNA SEFKERIN'!AB16+'IZBORNA SAKULE'!AB16+'IZBORNA BARANDA'!AB16+'IZBORNA OPOVO'!AB17+'IZBORNA SEFKERIN'!AB17+'IZBORNA SAKULE'!AB17+'IZBORNA BARANDA'!AB17+'IZBORNA OPOVO'!AB18+'IZBORNA SEFKERIN'!AB18+'IZBORNA SAKULE'!AB18+'IZBORNA BARANDA'!AB18</f>
        <v>72</v>
      </c>
      <c r="AC16" s="600">
        <f>'IZBORNA OPOVO'!AC16+'IZBORNA SEFKERIN'!AC16+'IZBORNA SAKULE'!AC16+'IZBORNA BARANDA'!AC16+'IZBORNA OPOVO'!AC17+'IZBORNA SEFKERIN'!AC17+'IZBORNA SAKULE'!AC17+'IZBORNA BARANDA'!AC17+'IZBORNA OPOVO'!AC18+'IZBORNA SEFKERIN'!AC18+'IZBORNA SAKULE'!AC18+'IZBORNA BARANDA'!AC18</f>
        <v>0</v>
      </c>
      <c r="AD16" s="601">
        <f>'IZBORNA OPOVO'!AD16+'IZBORNA SEFKERIN'!AD16+'IZBORNA SAKULE'!AD16+'IZBORNA BARANDA'!AD16+'IZBORNA OPOVO'!AD17+'IZBORNA SEFKERIN'!AD17+'IZBORNA SAKULE'!AD17+'IZBORNA BARANDA'!AD17+'IZBORNA OPOVO'!AD18+'IZBORNA SEFKERIN'!AD18+'IZBORNA SAKULE'!AD18+'IZBORNA BARANDA'!AD18</f>
        <v>0</v>
      </c>
      <c r="AE16" s="602">
        <f>'IZBORNA OPOVO'!AE16+'IZBORNA SEFKERIN'!AE16+'IZBORNA SAKULE'!AE16+'IZBORNA BARANDA'!AE16+'IZBORNA OPOVO'!AE17+'IZBORNA SEFKERIN'!AE17+'IZBORNA SAKULE'!AE17+'IZBORNA BARANDA'!AE17+'IZBORNA OPOVO'!AE18+'IZBORNA SEFKERIN'!AE18+'IZBORNA SAKULE'!AE18+'IZBORNA BARANDA'!AE18</f>
        <v>0</v>
      </c>
      <c r="AF16" s="600">
        <f>'IZBORNA OPOVO'!AF16+'IZBORNA SEFKERIN'!AF16+'IZBORNA SAKULE'!AF16+'IZBORNA BARANDA'!AF16+'IZBORNA OPOVO'!AF17+'IZBORNA SEFKERIN'!AF17+'IZBORNA SAKULE'!AF17+'IZBORNA BARANDA'!AF17+'IZBORNA OPOVO'!AF18+'IZBORNA SEFKERIN'!AF18+'IZBORNA SAKULE'!AF18+'IZBORNA BARANDA'!AF18</f>
        <v>0</v>
      </c>
      <c r="AG16" s="601">
        <f>'IZBORNA OPOVO'!AG16+'IZBORNA SEFKERIN'!AG16+'IZBORNA SAKULE'!AG16+'IZBORNA BARANDA'!AG16+'IZBORNA OPOVO'!AG17+'IZBORNA SEFKERIN'!AG17+'IZBORNA SAKULE'!AG17+'IZBORNA BARANDA'!AG17+'IZBORNA OPOVO'!AG18+'IZBORNA SEFKERIN'!AG18+'IZBORNA SAKULE'!AG18+'IZBORNA BARANDA'!AG18</f>
        <v>0</v>
      </c>
      <c r="AH16" s="602">
        <f>'IZBORNA OPOVO'!AH16+'IZBORNA SEFKERIN'!AH16+'IZBORNA SAKULE'!AH16+'IZBORNA BARANDA'!AH16+'IZBORNA OPOVO'!AH17+'IZBORNA SEFKERIN'!AH17+'IZBORNA SAKULE'!AH17+'IZBORNA BARANDA'!AH17+'IZBORNA OPOVO'!AH18+'IZBORNA SEFKERIN'!AH18+'IZBORNA SAKULE'!AH18+'IZBORNA BARANDA'!AH18</f>
        <v>0</v>
      </c>
      <c r="AI16" s="600">
        <f>'IZBORNA OPOVO'!AI16+'IZBORNA SEFKERIN'!AI16+'IZBORNA SAKULE'!AI16+'IZBORNA BARANDA'!AI16+'IZBORNA OPOVO'!AI17+'IZBORNA SEFKERIN'!AI17+'IZBORNA SAKULE'!AI17+'IZBORNA BARANDA'!AI17+'IZBORNA OPOVO'!AI18+'IZBORNA SEFKERIN'!AI18+'IZBORNA SAKULE'!AI18+'IZBORNA BARANDA'!AI18</f>
        <v>0</v>
      </c>
      <c r="AJ16" s="601">
        <f>'IZBORNA OPOVO'!AJ16+'IZBORNA SEFKERIN'!AJ16+'IZBORNA SAKULE'!AJ16+'IZBORNA BARANDA'!AJ16+'IZBORNA OPOVO'!AJ17+'IZBORNA SEFKERIN'!AJ17+'IZBORNA SAKULE'!AJ17+'IZBORNA BARANDA'!AJ17+'IZBORNA OPOVO'!AJ18+'IZBORNA SEFKERIN'!AJ18+'IZBORNA SAKULE'!AJ18+'IZBORNA BARANDA'!AJ18</f>
        <v>0</v>
      </c>
      <c r="AK16" s="602">
        <f>'IZBORNA OPOVO'!AK16+'IZBORNA SEFKERIN'!AK16+'IZBORNA SAKULE'!AK16+'IZBORNA BARANDA'!AK16+'IZBORNA OPOVO'!AK17+'IZBORNA SEFKERIN'!AK17+'IZBORNA SAKULE'!AK17+'IZBORNA BARANDA'!AK17+'IZBORNA OPOVO'!AK18+'IZBORNA SEFKERIN'!AK18+'IZBORNA SAKULE'!AK18+'IZBORNA BARANDA'!AK18</f>
        <v>0</v>
      </c>
      <c r="AL16" s="600">
        <f>'IZBORNA OPOVO'!AL16+'IZBORNA SEFKERIN'!AL16+'IZBORNA SAKULE'!AL16+'IZBORNA BARANDA'!AL16+'IZBORNA OPOVO'!AL17+'IZBORNA SEFKERIN'!AL17+'IZBORNA SAKULE'!AL17+'IZBORNA BARANDA'!AL17+'IZBORNA OPOVO'!AL18+'IZBORNA SEFKERIN'!AL18+'IZBORNA SAKULE'!AL18+'IZBORNA BARANDA'!AL18</f>
        <v>0</v>
      </c>
      <c r="AM16" s="601">
        <f>'IZBORNA OPOVO'!AM16+'IZBORNA SEFKERIN'!AM16+'IZBORNA SAKULE'!AM16+'IZBORNA BARANDA'!AM16+'IZBORNA OPOVO'!AM17+'IZBORNA SEFKERIN'!AM17+'IZBORNA SAKULE'!AM17+'IZBORNA BARANDA'!AM17+'IZBORNA OPOVO'!AM18+'IZBORNA SEFKERIN'!AM18+'IZBORNA SAKULE'!AM18+'IZBORNA BARANDA'!AM18</f>
        <v>0</v>
      </c>
      <c r="AN16" s="602">
        <f>'IZBORNA OPOVO'!AN16+'IZBORNA SEFKERIN'!AN16+'IZBORNA SAKULE'!AN16+'IZBORNA BARANDA'!AN16+'IZBORNA OPOVO'!AN17+'IZBORNA SEFKERIN'!AN17+'IZBORNA SAKULE'!AN17+'IZBORNA BARANDA'!AN17+'IZBORNA OPOVO'!AN18+'IZBORNA SEFKERIN'!AN18+'IZBORNA SAKULE'!AN18+'IZBORNA BARANDA'!AN18</f>
        <v>0</v>
      </c>
      <c r="AO16" s="57"/>
      <c r="AP16" s="54"/>
      <c r="AQ16" s="54"/>
      <c r="AR16" s="54"/>
      <c r="AS16" s="54"/>
      <c r="AT16" s="55"/>
    </row>
    <row r="17" spans="1:46" s="7" customFormat="1" ht="18" customHeight="1" hidden="1" thickBot="1">
      <c r="A17" s="351" t="s">
        <v>23</v>
      </c>
      <c r="B17" s="603"/>
      <c r="C17" s="604"/>
      <c r="D17" s="605"/>
      <c r="E17" s="603"/>
      <c r="F17" s="604"/>
      <c r="G17" s="605"/>
      <c r="H17" s="603"/>
      <c r="I17" s="604"/>
      <c r="J17" s="605"/>
      <c r="K17" s="603"/>
      <c r="L17" s="604"/>
      <c r="M17" s="605"/>
      <c r="N17" s="603"/>
      <c r="O17" s="604"/>
      <c r="P17" s="605"/>
      <c r="Q17" s="603"/>
      <c r="R17" s="604"/>
      <c r="S17" s="605"/>
      <c r="T17" s="603"/>
      <c r="U17" s="604"/>
      <c r="V17" s="605"/>
      <c r="W17" s="603"/>
      <c r="X17" s="604"/>
      <c r="Y17" s="605"/>
      <c r="Z17" s="603"/>
      <c r="AA17" s="604"/>
      <c r="AB17" s="605"/>
      <c r="AC17" s="603"/>
      <c r="AD17" s="604"/>
      <c r="AE17" s="605"/>
      <c r="AF17" s="606"/>
      <c r="AG17" s="607"/>
      <c r="AH17" s="608"/>
      <c r="AI17" s="606"/>
      <c r="AJ17" s="607"/>
      <c r="AK17" s="608"/>
      <c r="AL17" s="606"/>
      <c r="AM17" s="609"/>
      <c r="AN17" s="608"/>
      <c r="AO17" s="57"/>
      <c r="AP17" s="54"/>
      <c r="AQ17" s="54"/>
      <c r="AR17" s="54"/>
      <c r="AS17" s="54"/>
      <c r="AT17" s="55"/>
    </row>
    <row r="18" spans="1:46" s="7" customFormat="1" ht="18" customHeight="1" hidden="1" thickBot="1">
      <c r="A18" s="352" t="s">
        <v>24</v>
      </c>
      <c r="B18" s="610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1"/>
      <c r="X18" s="611"/>
      <c r="Y18" s="611"/>
      <c r="Z18" s="611"/>
      <c r="AA18" s="611"/>
      <c r="AB18" s="611"/>
      <c r="AC18" s="611"/>
      <c r="AD18" s="611"/>
      <c r="AE18" s="611"/>
      <c r="AF18" s="612"/>
      <c r="AG18" s="612"/>
      <c r="AH18" s="612"/>
      <c r="AI18" s="612"/>
      <c r="AJ18" s="612"/>
      <c r="AK18" s="612"/>
      <c r="AL18" s="612"/>
      <c r="AM18" s="613"/>
      <c r="AN18" s="612"/>
      <c r="AO18" s="57"/>
      <c r="AP18" s="54"/>
      <c r="AQ18" s="54"/>
      <c r="AR18" s="54"/>
      <c r="AS18" s="54"/>
      <c r="AT18" s="55"/>
    </row>
    <row r="19" spans="1:46" s="151" customFormat="1" ht="18" customHeight="1" thickBot="1">
      <c r="A19" s="420" t="s">
        <v>25</v>
      </c>
      <c r="B19" s="549">
        <f>SUM(B6:B18)</f>
        <v>226</v>
      </c>
      <c r="C19" s="410">
        <f aca="true" t="shared" si="0" ref="C19:AN19">SUM(C6:C18)</f>
        <v>432</v>
      </c>
      <c r="D19" s="412">
        <f t="shared" si="0"/>
        <v>432</v>
      </c>
      <c r="E19" s="549">
        <f>SUM(E6:E18)</f>
        <v>2</v>
      </c>
      <c r="F19" s="410">
        <f>SUM(F6:F18)</f>
        <v>0</v>
      </c>
      <c r="G19" s="412">
        <f>SUM(G6:G18)</f>
        <v>0</v>
      </c>
      <c r="H19" s="549">
        <f t="shared" si="0"/>
        <v>206</v>
      </c>
      <c r="I19" s="410">
        <f t="shared" si="0"/>
        <v>432</v>
      </c>
      <c r="J19" s="412">
        <f t="shared" si="0"/>
        <v>432</v>
      </c>
      <c r="K19" s="549">
        <f t="shared" si="0"/>
        <v>113</v>
      </c>
      <c r="L19" s="410">
        <f t="shared" si="0"/>
        <v>180</v>
      </c>
      <c r="M19" s="412">
        <f t="shared" si="0"/>
        <v>180</v>
      </c>
      <c r="N19" s="549">
        <f t="shared" si="0"/>
        <v>101</v>
      </c>
      <c r="O19" s="410">
        <f t="shared" si="0"/>
        <v>180</v>
      </c>
      <c r="P19" s="412">
        <f t="shared" si="0"/>
        <v>180</v>
      </c>
      <c r="Q19" s="549">
        <f>SUM(Q6:Q18)</f>
        <v>112</v>
      </c>
      <c r="R19" s="410">
        <f>SUM(R6:R18)</f>
        <v>216</v>
      </c>
      <c r="S19" s="412">
        <f>SUM(S6:S18)</f>
        <v>216</v>
      </c>
      <c r="T19" s="549">
        <f t="shared" si="0"/>
        <v>0</v>
      </c>
      <c r="U19" s="410">
        <f t="shared" si="0"/>
        <v>0</v>
      </c>
      <c r="V19" s="412">
        <f t="shared" si="0"/>
        <v>0</v>
      </c>
      <c r="W19" s="549">
        <f aca="true" t="shared" si="1" ref="W19:AB19">SUM(W6:W18)</f>
        <v>0</v>
      </c>
      <c r="X19" s="410">
        <f t="shared" si="1"/>
        <v>0</v>
      </c>
      <c r="Y19" s="412">
        <f t="shared" si="1"/>
        <v>0</v>
      </c>
      <c r="Z19" s="549">
        <f t="shared" si="1"/>
        <v>107</v>
      </c>
      <c r="AA19" s="410">
        <f t="shared" si="1"/>
        <v>216</v>
      </c>
      <c r="AB19" s="412">
        <f t="shared" si="1"/>
        <v>216</v>
      </c>
      <c r="AC19" s="549">
        <f t="shared" si="0"/>
        <v>0</v>
      </c>
      <c r="AD19" s="410">
        <f t="shared" si="0"/>
        <v>0</v>
      </c>
      <c r="AE19" s="412">
        <f t="shared" si="0"/>
        <v>0</v>
      </c>
      <c r="AF19" s="549">
        <f t="shared" si="0"/>
        <v>0</v>
      </c>
      <c r="AG19" s="410">
        <f t="shared" si="0"/>
        <v>0</v>
      </c>
      <c r="AH19" s="412">
        <f t="shared" si="0"/>
        <v>0</v>
      </c>
      <c r="AI19" s="549">
        <f t="shared" si="0"/>
        <v>0</v>
      </c>
      <c r="AJ19" s="410">
        <f t="shared" si="0"/>
        <v>0</v>
      </c>
      <c r="AK19" s="412">
        <f t="shared" si="0"/>
        <v>0</v>
      </c>
      <c r="AL19" s="549">
        <f t="shared" si="0"/>
        <v>0</v>
      </c>
      <c r="AM19" s="410">
        <f t="shared" si="0"/>
        <v>0</v>
      </c>
      <c r="AN19" s="412">
        <f t="shared" si="0"/>
        <v>0</v>
      </c>
      <c r="AO19" s="84"/>
      <c r="AP19" s="84"/>
      <c r="AQ19" s="84"/>
      <c r="AR19" s="84"/>
      <c r="AS19" s="84"/>
      <c r="AT19" s="84"/>
    </row>
    <row r="20" spans="1:46" s="7" customFormat="1" ht="18" customHeight="1" hidden="1">
      <c r="A20" s="354" t="s">
        <v>14</v>
      </c>
      <c r="B20" s="594">
        <f>'IZBORNA OPOVO'!B20+'IZBORNA SEFKERIN'!B20+'IZBORNA SAKULE'!B20+'IZBORNA BARANDA'!B20</f>
        <v>0</v>
      </c>
      <c r="C20" s="595">
        <f>'IZBORNA OPOVO'!C20+'IZBORNA SEFKERIN'!C20+'IZBORNA SAKULE'!C20+'IZBORNA BARANDA'!C20</f>
        <v>0</v>
      </c>
      <c r="D20" s="596">
        <f>'IZBORNA OPOVO'!D20+'IZBORNA SEFKERIN'!D20+'IZBORNA SAKULE'!D20+'IZBORNA BARANDA'!D20</f>
        <v>0</v>
      </c>
      <c r="E20" s="594">
        <f>'IZBORNA OPOVO'!E20+'IZBORNA SEFKERIN'!E20+'IZBORNA SAKULE'!E20+'IZBORNA BARANDA'!E20</f>
        <v>0</v>
      </c>
      <c r="F20" s="595">
        <f>'IZBORNA OPOVO'!F20+'IZBORNA SEFKERIN'!F20+'IZBORNA SAKULE'!F20+'IZBORNA BARANDA'!F20</f>
        <v>0</v>
      </c>
      <c r="G20" s="596">
        <f>'IZBORNA OPOVO'!G20+'IZBORNA SEFKERIN'!G20+'IZBORNA SAKULE'!G20+'IZBORNA BARANDA'!G20</f>
        <v>0</v>
      </c>
      <c r="H20" s="594">
        <f>'IZBORNA OPOVO'!H20+'IZBORNA SEFKERIN'!H20+'IZBORNA SAKULE'!H20+'IZBORNA BARANDA'!H20</f>
        <v>0</v>
      </c>
      <c r="I20" s="595">
        <f>'IZBORNA OPOVO'!I20+'IZBORNA SEFKERIN'!I20+'IZBORNA SAKULE'!I20+'IZBORNA BARANDA'!I20</f>
        <v>0</v>
      </c>
      <c r="J20" s="596">
        <f>'IZBORNA OPOVO'!J20+'IZBORNA SEFKERIN'!J20+'IZBORNA SAKULE'!J20+'IZBORNA BARANDA'!J20</f>
        <v>0</v>
      </c>
      <c r="K20" s="594">
        <f>'IZBORNA OPOVO'!K20+'IZBORNA SEFKERIN'!K20+'IZBORNA SAKULE'!K20+'IZBORNA BARANDA'!K20</f>
        <v>0</v>
      </c>
      <c r="L20" s="595">
        <f>'IZBORNA OPOVO'!L20+'IZBORNA SEFKERIN'!L20+'IZBORNA SAKULE'!L20+'IZBORNA BARANDA'!L20</f>
        <v>0</v>
      </c>
      <c r="M20" s="596">
        <f>'IZBORNA OPOVO'!M20+'IZBORNA SEFKERIN'!M20+'IZBORNA SAKULE'!M20+'IZBORNA BARANDA'!M20</f>
        <v>0</v>
      </c>
      <c r="N20" s="594">
        <f>'IZBORNA OPOVO'!N20+'IZBORNA SEFKERIN'!N20+'IZBORNA SAKULE'!N20+'IZBORNA BARANDA'!N20</f>
        <v>0</v>
      </c>
      <c r="O20" s="595">
        <f>'IZBORNA OPOVO'!O20+'IZBORNA SEFKERIN'!O20+'IZBORNA SAKULE'!O20+'IZBORNA BARANDA'!O20</f>
        <v>0</v>
      </c>
      <c r="P20" s="596">
        <f>'IZBORNA OPOVO'!P20+'IZBORNA SEFKERIN'!P20+'IZBORNA SAKULE'!P20+'IZBORNA BARANDA'!P20</f>
        <v>0</v>
      </c>
      <c r="Q20" s="594">
        <f>'IZBORNA OPOVO'!Q20+'IZBORNA SEFKERIN'!Q20+'IZBORNA SAKULE'!Q20+'IZBORNA BARANDA'!Q20</f>
        <v>0</v>
      </c>
      <c r="R20" s="595">
        <f>'IZBORNA OPOVO'!R20+'IZBORNA SEFKERIN'!R20+'IZBORNA SAKULE'!R20+'IZBORNA BARANDA'!R20</f>
        <v>0</v>
      </c>
      <c r="S20" s="596">
        <f>'IZBORNA OPOVO'!S20+'IZBORNA SEFKERIN'!S20+'IZBORNA SAKULE'!S20+'IZBORNA BARANDA'!S20</f>
        <v>0</v>
      </c>
      <c r="T20" s="594">
        <f>'IZBORNA OPOVO'!T20+'IZBORNA SEFKERIN'!T20+'IZBORNA SAKULE'!T20+'IZBORNA BARANDA'!T20</f>
        <v>0</v>
      </c>
      <c r="U20" s="595">
        <f>'IZBORNA OPOVO'!U20+'IZBORNA SEFKERIN'!U20+'IZBORNA SAKULE'!U20+'IZBORNA BARANDA'!U20</f>
        <v>0</v>
      </c>
      <c r="V20" s="596">
        <f>'IZBORNA OPOVO'!V20+'IZBORNA SEFKERIN'!V20+'IZBORNA SAKULE'!V20+'IZBORNA BARANDA'!V20</f>
        <v>0</v>
      </c>
      <c r="W20" s="594">
        <f>'IZBORNA OPOVO'!W20+'IZBORNA SEFKERIN'!W20+'IZBORNA SAKULE'!W20+'IZBORNA BARANDA'!W20</f>
        <v>0</v>
      </c>
      <c r="X20" s="595">
        <f>'IZBORNA OPOVO'!X20+'IZBORNA SEFKERIN'!X20+'IZBORNA SAKULE'!X20+'IZBORNA BARANDA'!X20</f>
        <v>0</v>
      </c>
      <c r="Y20" s="596">
        <f>'IZBORNA OPOVO'!Y20+'IZBORNA SEFKERIN'!Y20+'IZBORNA SAKULE'!Y20+'IZBORNA BARANDA'!Y20</f>
        <v>0</v>
      </c>
      <c r="Z20" s="594">
        <f>'IZBORNA OPOVO'!Z20+'IZBORNA SEFKERIN'!Z20+'IZBORNA SAKULE'!Z20+'IZBORNA BARANDA'!Z20</f>
        <v>0</v>
      </c>
      <c r="AA20" s="595">
        <f>'IZBORNA OPOVO'!AA20+'IZBORNA SEFKERIN'!AA20+'IZBORNA SAKULE'!AA20+'IZBORNA BARANDA'!AA20</f>
        <v>0</v>
      </c>
      <c r="AB20" s="596">
        <f>'IZBORNA OPOVO'!AB20+'IZBORNA SEFKERIN'!AB20+'IZBORNA SAKULE'!AB20+'IZBORNA BARANDA'!AB20</f>
        <v>0</v>
      </c>
      <c r="AC20" s="594">
        <f>'IZBORNA OPOVO'!AC20+'IZBORNA SEFKERIN'!AC20+'IZBORNA SAKULE'!AC20+'IZBORNA BARANDA'!AC20</f>
        <v>0</v>
      </c>
      <c r="AD20" s="595">
        <f>'IZBORNA OPOVO'!AD20+'IZBORNA SEFKERIN'!AD20+'IZBORNA SAKULE'!AD20+'IZBORNA BARANDA'!AD20</f>
        <v>0</v>
      </c>
      <c r="AE20" s="596">
        <f>'IZBORNA OPOVO'!AE20+'IZBORNA SEFKERIN'!AE20+'IZBORNA SAKULE'!AE20+'IZBORNA BARANDA'!AE20</f>
        <v>0</v>
      </c>
      <c r="AF20" s="594">
        <f>'IZBORNA OPOVO'!AF20+'IZBORNA SEFKERIN'!AF20+'IZBORNA SAKULE'!AF20+'IZBORNA BARANDA'!AF20</f>
        <v>0</v>
      </c>
      <c r="AG20" s="595">
        <f>'IZBORNA OPOVO'!AG20+'IZBORNA SEFKERIN'!AG20+'IZBORNA SAKULE'!AG20+'IZBORNA BARANDA'!AG20</f>
        <v>0</v>
      </c>
      <c r="AH20" s="596">
        <f>'IZBORNA OPOVO'!AH20+'IZBORNA SEFKERIN'!AH20+'IZBORNA SAKULE'!AH20+'IZBORNA BARANDA'!AH20</f>
        <v>0</v>
      </c>
      <c r="AI20" s="594">
        <f>'IZBORNA OPOVO'!AI20+'IZBORNA SEFKERIN'!AI20+'IZBORNA SAKULE'!AI20+'IZBORNA BARANDA'!AI20</f>
        <v>0</v>
      </c>
      <c r="AJ20" s="595">
        <f>'IZBORNA OPOVO'!AJ20+'IZBORNA SEFKERIN'!AJ20+'IZBORNA SAKULE'!AJ20+'IZBORNA BARANDA'!AJ20</f>
        <v>0</v>
      </c>
      <c r="AK20" s="596">
        <f>'IZBORNA OPOVO'!AK20+'IZBORNA SEFKERIN'!AK20+'IZBORNA SAKULE'!AK20+'IZBORNA BARANDA'!AK20</f>
        <v>0</v>
      </c>
      <c r="AL20" s="594">
        <f>'IZBORNA OPOVO'!AL20+'IZBORNA SEFKERIN'!AL20+'IZBORNA SAKULE'!AL20+'IZBORNA BARANDA'!AL20</f>
        <v>0</v>
      </c>
      <c r="AM20" s="595">
        <f>'IZBORNA OPOVO'!AM20+'IZBORNA SEFKERIN'!AM20+'IZBORNA SAKULE'!AM20+'IZBORNA BARANDA'!AM20</f>
        <v>0</v>
      </c>
      <c r="AN20" s="596">
        <f>'IZBORNA OPOVO'!AN20+'IZBORNA SEFKERIN'!AN20+'IZBORNA SAKULE'!AN20+'IZBORNA BARANDA'!AN20</f>
        <v>0</v>
      </c>
      <c r="AO20" s="57"/>
      <c r="AP20" s="54"/>
      <c r="AQ20" s="54"/>
      <c r="AR20" s="54"/>
      <c r="AS20" s="54"/>
      <c r="AT20" s="55"/>
    </row>
    <row r="21" spans="1:46" s="7" customFormat="1" ht="18" customHeight="1">
      <c r="A21" s="354" t="s">
        <v>104</v>
      </c>
      <c r="B21" s="212">
        <f>'IZBORNA OPOVO'!B21+'IZBORNA SEFKERIN'!B21+'IZBORNA SAKULE'!B21+'IZBORNA BARANDA'!B21+'IZBORNA OPOVO'!B22+'IZBORNA SEFKERIN'!B22+'IZBORNA SAKULE'!B22+'IZBORNA BARANDA'!B22+'IZBORNA OPOVO'!B23+'IZBORNA SEFKERIN'!B23+'IZBORNA SAKULE'!B23+'IZBORNA BARANDA'!B23</f>
        <v>68</v>
      </c>
      <c r="C21" s="183">
        <f>'IZBORNA OPOVO'!C21+'IZBORNA SEFKERIN'!C21+'IZBORNA SAKULE'!C21+'IZBORNA BARANDA'!C21+'IZBORNA OPOVO'!C22+'IZBORNA SEFKERIN'!C22+'IZBORNA SAKULE'!C22+'IZBORNA BARANDA'!C22+'IZBORNA OPOVO'!C23+'IZBORNA SEFKERIN'!C23+'IZBORNA SAKULE'!C23+'IZBORNA BARANDA'!C23</f>
        <v>144</v>
      </c>
      <c r="D21" s="597">
        <f>'IZBORNA OPOVO'!D21+'IZBORNA SEFKERIN'!D21+'IZBORNA SAKULE'!D21+'IZBORNA BARANDA'!D21+'IZBORNA OPOVO'!D22+'IZBORNA SEFKERIN'!D22+'IZBORNA SAKULE'!D22+'IZBORNA BARANDA'!D22+'IZBORNA OPOVO'!D23+'IZBORNA SEFKERIN'!D23+'IZBORNA SAKULE'!D23+'IZBORNA BARANDA'!D23</f>
        <v>144</v>
      </c>
      <c r="E21" s="212">
        <f>'IZBORNA OPOVO'!E21+'IZBORNA SEFKERIN'!E21+'IZBORNA SAKULE'!E21+'IZBORNA BARANDA'!E21+'IZBORNA OPOVO'!E22+'IZBORNA SEFKERIN'!E22+'IZBORNA SAKULE'!E22+'IZBORNA BARANDA'!E22+'IZBORNA OPOVO'!E23+'IZBORNA SEFKERIN'!E23+'IZBORNA SAKULE'!E23+'IZBORNA BARANDA'!E23</f>
        <v>1</v>
      </c>
      <c r="F21" s="183">
        <f>'IZBORNA OPOVO'!F21+'IZBORNA SEFKERIN'!F21+'IZBORNA SAKULE'!F21+'IZBORNA BARANDA'!F21+'IZBORNA OPOVO'!F22+'IZBORNA SEFKERIN'!F22+'IZBORNA SAKULE'!F22+'IZBORNA BARANDA'!F22+'IZBORNA OPOVO'!F23+'IZBORNA SEFKERIN'!F23+'IZBORNA SAKULE'!F23+'IZBORNA BARANDA'!F23</f>
        <v>0</v>
      </c>
      <c r="G21" s="597">
        <f>'IZBORNA OPOVO'!G21+'IZBORNA SEFKERIN'!G21+'IZBORNA SAKULE'!G21+'IZBORNA BARANDA'!G21+'IZBORNA OPOVO'!G22+'IZBORNA SEFKERIN'!G22+'IZBORNA SAKULE'!G22+'IZBORNA BARANDA'!G22+'IZBORNA OPOVO'!G23+'IZBORNA SEFKERIN'!G23+'IZBORNA SAKULE'!G23+'IZBORNA BARANDA'!G23</f>
        <v>0</v>
      </c>
      <c r="H21" s="212">
        <f>'IZBORNA OPOVO'!H21+'IZBORNA SEFKERIN'!H21+'IZBORNA SAKULE'!H21+'IZBORNA BARANDA'!H21+'IZBORNA OPOVO'!H22+'IZBORNA SEFKERIN'!H22+'IZBORNA SAKULE'!H22+'IZBORNA BARANDA'!H22+'IZBORNA OPOVO'!H23+'IZBORNA SEFKERIN'!H23+'IZBORNA SAKULE'!H23+'IZBORNA BARANDA'!H23</f>
        <v>52</v>
      </c>
      <c r="I21" s="183">
        <f>'IZBORNA OPOVO'!I21+'IZBORNA SEFKERIN'!I21+'IZBORNA SAKULE'!I21+'IZBORNA BARANDA'!I21+'IZBORNA OPOVO'!I22+'IZBORNA SEFKERIN'!I22+'IZBORNA SAKULE'!I22+'IZBORNA BARANDA'!I22+'IZBORNA OPOVO'!I23+'IZBORNA SEFKERIN'!I23+'IZBORNA SAKULE'!I23+'IZBORNA BARANDA'!I23</f>
        <v>72</v>
      </c>
      <c r="J21" s="597">
        <f>'IZBORNA OPOVO'!J21+'IZBORNA SEFKERIN'!J21+'IZBORNA SAKULE'!J21+'IZBORNA BARANDA'!J21+'IZBORNA OPOVO'!J22+'IZBORNA SEFKERIN'!J22+'IZBORNA SAKULE'!J22+'IZBORNA BARANDA'!J22+'IZBORNA OPOVO'!J23+'IZBORNA SEFKERIN'!J23+'IZBORNA SAKULE'!J23+'IZBORNA BARANDA'!J23</f>
        <v>72</v>
      </c>
      <c r="K21" s="212">
        <f>'IZBORNA OPOVO'!K21+'IZBORNA SEFKERIN'!K21+'IZBORNA SAKULE'!K21+'IZBORNA BARANDA'!K21+'IZBORNA OPOVO'!K22+'IZBORNA SEFKERIN'!K22+'IZBORNA SAKULE'!K22+'IZBORNA BARANDA'!K22+'IZBORNA OPOVO'!K23+'IZBORNA SEFKERIN'!K23+'IZBORNA SAKULE'!K23+'IZBORNA BARANDA'!K23</f>
        <v>0</v>
      </c>
      <c r="L21" s="183">
        <f>'IZBORNA OPOVO'!L21+'IZBORNA SEFKERIN'!L21+'IZBORNA SAKULE'!L21+'IZBORNA BARANDA'!L21+'IZBORNA OPOVO'!L22+'IZBORNA SEFKERIN'!L22+'IZBORNA SAKULE'!L22+'IZBORNA BARANDA'!L22+'IZBORNA OPOVO'!L23+'IZBORNA SEFKERIN'!L23+'IZBORNA SAKULE'!L23+'IZBORNA BARANDA'!L23</f>
        <v>0</v>
      </c>
      <c r="M21" s="597">
        <f>'IZBORNA OPOVO'!M21+'IZBORNA SEFKERIN'!M21+'IZBORNA SAKULE'!M21+'IZBORNA BARANDA'!M21+'IZBORNA OPOVO'!M22+'IZBORNA SEFKERIN'!M22+'IZBORNA SAKULE'!M22+'IZBORNA BARANDA'!M22+'IZBORNA OPOVO'!M23+'IZBORNA SEFKERIN'!M23+'IZBORNA SAKULE'!M23+'IZBORNA BARANDA'!M23</f>
        <v>0</v>
      </c>
      <c r="N21" s="212">
        <f>'IZBORNA OPOVO'!N21+'IZBORNA SEFKERIN'!N21+'IZBORNA SAKULE'!N21+'IZBORNA BARANDA'!N21+'IZBORNA OPOVO'!N22+'IZBORNA SEFKERIN'!N22+'IZBORNA SAKULE'!N22+'IZBORNA BARANDA'!N22+'IZBORNA OPOVO'!N23+'IZBORNA SEFKERIN'!N23+'IZBORNA SAKULE'!N23+'IZBORNA BARANDA'!N23</f>
        <v>0</v>
      </c>
      <c r="O21" s="183">
        <f>'IZBORNA OPOVO'!O21+'IZBORNA SEFKERIN'!O21+'IZBORNA SAKULE'!O21+'IZBORNA BARANDA'!O21+'IZBORNA OPOVO'!O22+'IZBORNA SEFKERIN'!O22+'IZBORNA SAKULE'!O22+'IZBORNA BARANDA'!O22+'IZBORNA OPOVO'!O23+'IZBORNA SEFKERIN'!O23+'IZBORNA SAKULE'!O23+'IZBORNA BARANDA'!O23</f>
        <v>0</v>
      </c>
      <c r="P21" s="597">
        <f>'IZBORNA OPOVO'!P21+'IZBORNA SEFKERIN'!P21+'IZBORNA SAKULE'!P21+'IZBORNA BARANDA'!P21+'IZBORNA OPOVO'!P22+'IZBORNA SEFKERIN'!P22+'IZBORNA SAKULE'!P22+'IZBORNA BARANDA'!P22+'IZBORNA OPOVO'!P23+'IZBORNA SEFKERIN'!P23+'IZBORNA SAKULE'!P23+'IZBORNA BARANDA'!P23</f>
        <v>0</v>
      </c>
      <c r="Q21" s="212">
        <f>'IZBORNA OPOVO'!Q21+'IZBORNA SEFKERIN'!Q21+'IZBORNA SAKULE'!Q21+'IZBORNA BARANDA'!Q21+'IZBORNA OPOVO'!Q22+'IZBORNA SEFKERIN'!Q22+'IZBORNA SAKULE'!Q22+'IZBORNA BARANDA'!Q22+'IZBORNA OPOVO'!Q23+'IZBORNA SEFKERIN'!Q23+'IZBORNA SAKULE'!Q23+'IZBORNA BARANDA'!Q23</f>
        <v>0</v>
      </c>
      <c r="R21" s="183">
        <f>'IZBORNA OPOVO'!R21+'IZBORNA SEFKERIN'!R21+'IZBORNA SAKULE'!R21+'IZBORNA BARANDA'!R21+'IZBORNA OPOVO'!R22+'IZBORNA SEFKERIN'!R22+'IZBORNA SAKULE'!R22+'IZBORNA BARANDA'!R22+'IZBORNA OPOVO'!R23+'IZBORNA SEFKERIN'!R23+'IZBORNA SAKULE'!R23+'IZBORNA BARANDA'!R23</f>
        <v>0</v>
      </c>
      <c r="S21" s="597">
        <f>'IZBORNA OPOVO'!S21+'IZBORNA SEFKERIN'!S21+'IZBORNA SAKULE'!S21+'IZBORNA BARANDA'!S21+'IZBORNA OPOVO'!S22+'IZBORNA SEFKERIN'!S22+'IZBORNA SAKULE'!S22+'IZBORNA BARANDA'!S22+'IZBORNA OPOVO'!S23+'IZBORNA SEFKERIN'!S23+'IZBORNA SAKULE'!S23+'IZBORNA BARANDA'!S23</f>
        <v>0</v>
      </c>
      <c r="T21" s="212">
        <f>'IZBORNA OPOVO'!T21+'IZBORNA SEFKERIN'!T21+'IZBORNA SAKULE'!T21+'IZBORNA BARANDA'!T21+'IZBORNA OPOVO'!T22+'IZBORNA SEFKERIN'!T22+'IZBORNA SAKULE'!T22+'IZBORNA BARANDA'!T22+'IZBORNA OPOVO'!T23+'IZBORNA SEFKERIN'!T23+'IZBORNA SAKULE'!T23+'IZBORNA BARANDA'!T23</f>
        <v>0</v>
      </c>
      <c r="U21" s="183">
        <f>'IZBORNA OPOVO'!U21+'IZBORNA SEFKERIN'!U21+'IZBORNA SAKULE'!U21+'IZBORNA BARANDA'!U21+'IZBORNA OPOVO'!U22+'IZBORNA SEFKERIN'!U22+'IZBORNA SAKULE'!U22+'IZBORNA BARANDA'!U22+'IZBORNA OPOVO'!U23+'IZBORNA SEFKERIN'!U23+'IZBORNA SAKULE'!U23+'IZBORNA BARANDA'!U23</f>
        <v>0</v>
      </c>
      <c r="V21" s="597">
        <f>'IZBORNA OPOVO'!V21+'IZBORNA SEFKERIN'!V21+'IZBORNA SAKULE'!V21+'IZBORNA BARANDA'!V21+'IZBORNA OPOVO'!V22+'IZBORNA SEFKERIN'!V22+'IZBORNA SAKULE'!V22+'IZBORNA BARANDA'!V22+'IZBORNA OPOVO'!V23+'IZBORNA SEFKERIN'!V23+'IZBORNA SAKULE'!V23+'IZBORNA BARANDA'!V23</f>
        <v>0</v>
      </c>
      <c r="W21" s="212">
        <f>'IZBORNA OPOVO'!W21+'IZBORNA SEFKERIN'!W21+'IZBORNA SAKULE'!W21+'IZBORNA BARANDA'!W21+'IZBORNA OPOVO'!W22+'IZBORNA SEFKERIN'!W22+'IZBORNA SAKULE'!W22+'IZBORNA BARANDA'!W22+'IZBORNA OPOVO'!W23+'IZBORNA SEFKERIN'!W23+'IZBORNA SAKULE'!W23+'IZBORNA BARANDA'!W23</f>
        <v>0</v>
      </c>
      <c r="X21" s="183">
        <f>'IZBORNA OPOVO'!X21+'IZBORNA SEFKERIN'!X21+'IZBORNA SAKULE'!X21+'IZBORNA BARANDA'!X21+'IZBORNA OPOVO'!X22+'IZBORNA SEFKERIN'!X22+'IZBORNA SAKULE'!X22+'IZBORNA BARANDA'!X22+'IZBORNA OPOVO'!X23+'IZBORNA SEFKERIN'!X23+'IZBORNA SAKULE'!X23+'IZBORNA BARANDA'!X23</f>
        <v>0</v>
      </c>
      <c r="Y21" s="597">
        <f>'IZBORNA OPOVO'!Y21+'IZBORNA SEFKERIN'!Y21+'IZBORNA SAKULE'!Y21+'IZBORNA BARANDA'!Y21+'IZBORNA OPOVO'!Y22+'IZBORNA SEFKERIN'!Y22+'IZBORNA SAKULE'!Y22+'IZBORNA BARANDA'!Y22+'IZBORNA OPOVO'!Y23+'IZBORNA SEFKERIN'!Y23+'IZBORNA SAKULE'!Y23+'IZBORNA BARANDA'!Y23</f>
        <v>0</v>
      </c>
      <c r="Z21" s="212">
        <f>'IZBORNA OPOVO'!Z21+'IZBORNA SEFKERIN'!Z21+'IZBORNA SAKULE'!Z21+'IZBORNA BARANDA'!Z21+'IZBORNA OPOVO'!Z22+'IZBORNA SEFKERIN'!Z22+'IZBORNA SAKULE'!Z22+'IZBORNA BARANDA'!Z22+'IZBORNA OPOVO'!Z23+'IZBORNA SEFKERIN'!Z23+'IZBORNA SAKULE'!Z23+'IZBORNA BARANDA'!Z23</f>
        <v>0</v>
      </c>
      <c r="AA21" s="183">
        <f>'IZBORNA OPOVO'!AA21+'IZBORNA SEFKERIN'!AA21+'IZBORNA SAKULE'!AA21+'IZBORNA BARANDA'!AA21+'IZBORNA OPOVO'!AA22+'IZBORNA SEFKERIN'!AA22+'IZBORNA SAKULE'!AA22+'IZBORNA BARANDA'!AA22+'IZBORNA OPOVO'!AA23+'IZBORNA SEFKERIN'!AA23+'IZBORNA SAKULE'!AA23+'IZBORNA BARANDA'!AA23</f>
        <v>0</v>
      </c>
      <c r="AB21" s="597">
        <f>'IZBORNA OPOVO'!AB21+'IZBORNA SEFKERIN'!AB21+'IZBORNA SAKULE'!AB21+'IZBORNA BARANDA'!AB21+'IZBORNA OPOVO'!AB22+'IZBORNA SEFKERIN'!AB22+'IZBORNA SAKULE'!AB22+'IZBORNA BARANDA'!AB22+'IZBORNA OPOVO'!AB23+'IZBORNA SEFKERIN'!AB23+'IZBORNA SAKULE'!AB23+'IZBORNA BARANDA'!AB23</f>
        <v>0</v>
      </c>
      <c r="AC21" s="212">
        <f>'IZBORNA OPOVO'!AC21+'IZBORNA SEFKERIN'!AC21+'IZBORNA SAKULE'!AC21+'IZBORNA BARANDA'!AC21+'IZBORNA OPOVO'!AC22+'IZBORNA SEFKERIN'!AC22+'IZBORNA SAKULE'!AC22+'IZBORNA BARANDA'!AC22+'IZBORNA OPOVO'!AC23+'IZBORNA SEFKERIN'!AC23+'IZBORNA SAKULE'!AC23+'IZBORNA BARANDA'!AC23</f>
        <v>121</v>
      </c>
      <c r="AD21" s="183">
        <f>'IZBORNA OPOVO'!AD21+'IZBORNA SEFKERIN'!AD21+'IZBORNA SAKULE'!AD21+'IZBORNA BARANDA'!AD21+'IZBORNA OPOVO'!AD22+'IZBORNA SEFKERIN'!AD22+'IZBORNA SAKULE'!AD22+'IZBORNA BARANDA'!AD22+'IZBORNA OPOVO'!AD23+'IZBORNA SEFKERIN'!AD23+'IZBORNA SAKULE'!AD23+'IZBORNA BARANDA'!AD23</f>
        <v>432</v>
      </c>
      <c r="AE21" s="597">
        <f>'IZBORNA OPOVO'!AE21+'IZBORNA SEFKERIN'!AE21+'IZBORNA SAKULE'!AE21+'IZBORNA BARANDA'!AE21+'IZBORNA OPOVO'!AE22+'IZBORNA SEFKERIN'!AE22+'IZBORNA SAKULE'!AE22+'IZBORNA BARANDA'!AE22+'IZBORNA OPOVO'!AE23+'IZBORNA SEFKERIN'!AE23+'IZBORNA SAKULE'!AE23+'IZBORNA BARANDA'!AE23</f>
        <v>432</v>
      </c>
      <c r="AF21" s="212">
        <f>'IZBORNA OPOVO'!AF21+'IZBORNA SEFKERIN'!AF21+'IZBORNA SAKULE'!AF21+'IZBORNA BARANDA'!AF21+'IZBORNA OPOVO'!AF22+'IZBORNA SEFKERIN'!AF22+'IZBORNA SAKULE'!AF22+'IZBORNA BARANDA'!AF22+'IZBORNA OPOVO'!AF23+'IZBORNA SEFKERIN'!AF23+'IZBORNA SAKULE'!AF23+'IZBORNA BARANDA'!AF23</f>
        <v>121</v>
      </c>
      <c r="AG21" s="183">
        <f>'IZBORNA OPOVO'!AG21+'IZBORNA SEFKERIN'!AG21+'IZBORNA SAKULE'!AG21+'IZBORNA BARANDA'!AG21+'IZBORNA OPOVO'!AG22+'IZBORNA SEFKERIN'!AG22+'IZBORNA SAKULE'!AG22+'IZBORNA BARANDA'!AG22+'IZBORNA OPOVO'!AG23+'IZBORNA SEFKERIN'!AG23+'IZBORNA SAKULE'!AG23+'IZBORNA BARANDA'!AG23</f>
        <v>216</v>
      </c>
      <c r="AH21" s="597">
        <f>'IZBORNA OPOVO'!AH21+'IZBORNA SEFKERIN'!AH21+'IZBORNA SAKULE'!AH21+'IZBORNA BARANDA'!AH21+'IZBORNA OPOVO'!AH22+'IZBORNA SEFKERIN'!AH22+'IZBORNA SAKULE'!AH22+'IZBORNA BARANDA'!AH22+'IZBORNA OPOVO'!AH23+'IZBORNA SEFKERIN'!AH23+'IZBORNA SAKULE'!AH23+'IZBORNA BARANDA'!AH23</f>
        <v>216</v>
      </c>
      <c r="AI21" s="212">
        <f>'IZBORNA OPOVO'!AI21+'IZBORNA SEFKERIN'!AI21+'IZBORNA SAKULE'!AI21+'IZBORNA BARANDA'!AI21+'IZBORNA OPOVO'!AI22+'IZBORNA SEFKERIN'!AI22+'IZBORNA SAKULE'!AI22+'IZBORNA BARANDA'!AI22+'IZBORNA OPOVO'!AI23+'IZBORNA SEFKERIN'!AI23+'IZBORNA SAKULE'!AI23+'IZBORNA BARANDA'!AI23</f>
        <v>121</v>
      </c>
      <c r="AJ21" s="183">
        <f>'IZBORNA OPOVO'!AJ21+'IZBORNA SEFKERIN'!AJ21+'IZBORNA SAKULE'!AJ21+'IZBORNA BARANDA'!AJ21+'IZBORNA OPOVO'!AJ22+'IZBORNA SEFKERIN'!AJ22+'IZBORNA SAKULE'!AJ22+'IZBORNA BARANDA'!AJ22+'IZBORNA OPOVO'!AJ23+'IZBORNA SEFKERIN'!AJ23+'IZBORNA SAKULE'!AJ23+'IZBORNA BARANDA'!AJ23</f>
        <v>216</v>
      </c>
      <c r="AK21" s="597">
        <f>'IZBORNA OPOVO'!AK21+'IZBORNA SEFKERIN'!AK21+'IZBORNA SAKULE'!AK21+'IZBORNA BARANDA'!AK21+'IZBORNA OPOVO'!AK22+'IZBORNA SEFKERIN'!AK22+'IZBORNA SAKULE'!AK22+'IZBORNA BARANDA'!AK22+'IZBORNA OPOVO'!AK23+'IZBORNA SEFKERIN'!AK23+'IZBORNA SAKULE'!AK23+'IZBORNA BARANDA'!AK23</f>
        <v>216</v>
      </c>
      <c r="AL21" s="212">
        <f>'IZBORNA OPOVO'!AL21+'IZBORNA SEFKERIN'!AL21+'IZBORNA SAKULE'!AL21+'IZBORNA BARANDA'!AL21+'IZBORNA OPOVO'!AL22+'IZBORNA SEFKERIN'!AL22+'IZBORNA SAKULE'!AL22+'IZBORNA BARANDA'!AL22+'IZBORNA OPOVO'!AL23+'IZBORNA SEFKERIN'!AL23+'IZBORNA SAKULE'!AL23+'IZBORNA BARANDA'!AL23</f>
        <v>0</v>
      </c>
      <c r="AM21" s="183">
        <f>'IZBORNA OPOVO'!AM21+'IZBORNA SEFKERIN'!AM21+'IZBORNA SAKULE'!AM21+'IZBORNA BARANDA'!AM21+'IZBORNA OPOVO'!AM22+'IZBORNA SEFKERIN'!AM22+'IZBORNA SAKULE'!AM22+'IZBORNA BARANDA'!AM22+'IZBORNA OPOVO'!AM23+'IZBORNA SEFKERIN'!AM23+'IZBORNA SAKULE'!AM23+'IZBORNA BARANDA'!AM23</f>
        <v>0</v>
      </c>
      <c r="AN21" s="597">
        <f>'IZBORNA OPOVO'!AN21+'IZBORNA SEFKERIN'!AN21+'IZBORNA SAKULE'!AN21+'IZBORNA BARANDA'!AN21+'IZBORNA OPOVO'!AN22+'IZBORNA SEFKERIN'!AN22+'IZBORNA SAKULE'!AN22+'IZBORNA BARANDA'!AN22+'IZBORNA OPOVO'!AN23+'IZBORNA SEFKERIN'!AN23+'IZBORNA SAKULE'!AN23+'IZBORNA BARANDA'!AN23</f>
        <v>0</v>
      </c>
      <c r="AO21" s="57"/>
      <c r="AP21" s="54"/>
      <c r="AQ21" s="54"/>
      <c r="AR21" s="54"/>
      <c r="AS21" s="54"/>
      <c r="AT21" s="55"/>
    </row>
    <row r="22" spans="1:46" s="7" customFormat="1" ht="18" customHeight="1" hidden="1">
      <c r="A22" s="351" t="s">
        <v>27</v>
      </c>
      <c r="B22" s="212"/>
      <c r="C22" s="183"/>
      <c r="D22" s="597"/>
      <c r="E22" s="212"/>
      <c r="F22" s="183"/>
      <c r="G22" s="597"/>
      <c r="H22" s="212"/>
      <c r="I22" s="183"/>
      <c r="J22" s="597"/>
      <c r="K22" s="212"/>
      <c r="L22" s="183"/>
      <c r="M22" s="597"/>
      <c r="N22" s="212"/>
      <c r="O22" s="183"/>
      <c r="P22" s="597"/>
      <c r="Q22" s="212"/>
      <c r="R22" s="183"/>
      <c r="S22" s="597"/>
      <c r="T22" s="212"/>
      <c r="U22" s="183"/>
      <c r="V22" s="597"/>
      <c r="W22" s="212"/>
      <c r="X22" s="183"/>
      <c r="Y22" s="597"/>
      <c r="Z22" s="212"/>
      <c r="AA22" s="183"/>
      <c r="AB22" s="597"/>
      <c r="AC22" s="212"/>
      <c r="AD22" s="183"/>
      <c r="AE22" s="597"/>
      <c r="AF22" s="598"/>
      <c r="AG22" s="291"/>
      <c r="AH22" s="599"/>
      <c r="AI22" s="598"/>
      <c r="AJ22" s="291"/>
      <c r="AK22" s="599"/>
      <c r="AL22" s="598"/>
      <c r="AM22" s="244"/>
      <c r="AN22" s="599"/>
      <c r="AO22" s="57"/>
      <c r="AP22" s="54"/>
      <c r="AQ22" s="54"/>
      <c r="AR22" s="54"/>
      <c r="AS22" s="54"/>
      <c r="AT22" s="55"/>
    </row>
    <row r="23" spans="1:46" s="7" customFormat="1" ht="18" customHeight="1" hidden="1">
      <c r="A23" s="351" t="s">
        <v>28</v>
      </c>
      <c r="B23" s="212"/>
      <c r="C23" s="183"/>
      <c r="D23" s="597"/>
      <c r="E23" s="212"/>
      <c r="F23" s="183"/>
      <c r="G23" s="597"/>
      <c r="H23" s="212"/>
      <c r="I23" s="183"/>
      <c r="J23" s="597"/>
      <c r="K23" s="212"/>
      <c r="L23" s="183"/>
      <c r="M23" s="597"/>
      <c r="N23" s="212"/>
      <c r="O23" s="183"/>
      <c r="P23" s="597"/>
      <c r="Q23" s="212"/>
      <c r="R23" s="183"/>
      <c r="S23" s="597"/>
      <c r="T23" s="212"/>
      <c r="U23" s="183"/>
      <c r="V23" s="597"/>
      <c r="W23" s="212"/>
      <c r="X23" s="183"/>
      <c r="Y23" s="597"/>
      <c r="Z23" s="212"/>
      <c r="AA23" s="183"/>
      <c r="AB23" s="597"/>
      <c r="AC23" s="212"/>
      <c r="AD23" s="183"/>
      <c r="AE23" s="597"/>
      <c r="AF23" s="598"/>
      <c r="AG23" s="291"/>
      <c r="AH23" s="599"/>
      <c r="AI23" s="598"/>
      <c r="AJ23" s="291"/>
      <c r="AK23" s="599"/>
      <c r="AL23" s="598"/>
      <c r="AM23" s="244"/>
      <c r="AN23" s="599"/>
      <c r="AO23" s="57"/>
      <c r="AP23" s="54"/>
      <c r="AQ23" s="54"/>
      <c r="AR23" s="54"/>
      <c r="AS23" s="54"/>
      <c r="AT23" s="55"/>
    </row>
    <row r="24" spans="1:46" s="7" customFormat="1" ht="18" customHeight="1">
      <c r="A24" s="351" t="s">
        <v>105</v>
      </c>
      <c r="B24" s="212">
        <f>'IZBORNA OPOVO'!B24+'IZBORNA SEFKERIN'!B24+'IZBORNA SAKULE'!B24+'IZBORNA BARANDA'!B24+'IZBORNA OPOVO'!B25+'IZBORNA SEFKERIN'!B25+'IZBORNA SAKULE'!B25+'IZBORNA BARANDA'!B25+'IZBORNA OPOVO'!B26+'IZBORNA SEFKERIN'!B26+'IZBORNA SAKULE'!B26+'IZBORNA BARANDA'!B26</f>
        <v>56</v>
      </c>
      <c r="C24" s="183">
        <f>'IZBORNA OPOVO'!C24+'IZBORNA SEFKERIN'!C24+'IZBORNA SAKULE'!C24+'IZBORNA BARANDA'!C24+'IZBORNA OPOVO'!C25+'IZBORNA SEFKERIN'!C25+'IZBORNA SAKULE'!C25+'IZBORNA BARANDA'!C25+'IZBORNA OPOVO'!C26+'IZBORNA SEFKERIN'!C26+'IZBORNA SAKULE'!C26+'IZBORNA BARANDA'!C26</f>
        <v>72</v>
      </c>
      <c r="D24" s="597">
        <f>'IZBORNA OPOVO'!D24+'IZBORNA SEFKERIN'!D24+'IZBORNA SAKULE'!D24+'IZBORNA BARANDA'!D24+'IZBORNA OPOVO'!D25+'IZBORNA SEFKERIN'!D25+'IZBORNA SAKULE'!D25+'IZBORNA BARANDA'!D25+'IZBORNA OPOVO'!D26+'IZBORNA SEFKERIN'!D26+'IZBORNA SAKULE'!D26+'IZBORNA BARANDA'!D26</f>
        <v>72</v>
      </c>
      <c r="E24" s="212">
        <f>'IZBORNA OPOVO'!E24+'IZBORNA SEFKERIN'!E24+'IZBORNA SAKULE'!E24+'IZBORNA BARANDA'!E24+'IZBORNA OPOVO'!E25+'IZBORNA SEFKERIN'!E25+'IZBORNA SAKULE'!E25+'IZBORNA BARANDA'!E25+'IZBORNA OPOVO'!E26+'IZBORNA SEFKERIN'!E26+'IZBORNA SAKULE'!E26+'IZBORNA BARANDA'!E26</f>
        <v>2</v>
      </c>
      <c r="F24" s="183">
        <f>'IZBORNA OPOVO'!F24+'IZBORNA SEFKERIN'!F24+'IZBORNA SAKULE'!F24+'IZBORNA BARANDA'!F24+'IZBORNA OPOVO'!F25+'IZBORNA SEFKERIN'!F25+'IZBORNA SAKULE'!F25+'IZBORNA BARANDA'!F25+'IZBORNA OPOVO'!F26+'IZBORNA SEFKERIN'!F26+'IZBORNA SAKULE'!F26+'IZBORNA BARANDA'!F26</f>
        <v>0</v>
      </c>
      <c r="G24" s="597">
        <f>'IZBORNA OPOVO'!G24+'IZBORNA SEFKERIN'!G24+'IZBORNA SAKULE'!G24+'IZBORNA BARANDA'!G24+'IZBORNA OPOVO'!G25+'IZBORNA SEFKERIN'!G25+'IZBORNA SAKULE'!G25+'IZBORNA BARANDA'!G25+'IZBORNA OPOVO'!G26+'IZBORNA SEFKERIN'!G26+'IZBORNA SAKULE'!G26+'IZBORNA BARANDA'!G26</f>
        <v>0</v>
      </c>
      <c r="H24" s="212">
        <f>'IZBORNA OPOVO'!H24+'IZBORNA SEFKERIN'!H24+'IZBORNA SAKULE'!H24+'IZBORNA BARANDA'!H24+'IZBORNA OPOVO'!H25+'IZBORNA SEFKERIN'!H25+'IZBORNA SAKULE'!H25+'IZBORNA BARANDA'!H25+'IZBORNA OPOVO'!H26+'IZBORNA SEFKERIN'!H26+'IZBORNA SAKULE'!H26+'IZBORNA BARANDA'!H26</f>
        <v>63</v>
      </c>
      <c r="I24" s="183">
        <f>'IZBORNA OPOVO'!I24+'IZBORNA SEFKERIN'!I24+'IZBORNA SAKULE'!I24+'IZBORNA BARANDA'!I24+'IZBORNA OPOVO'!I25+'IZBORNA SEFKERIN'!I25+'IZBORNA SAKULE'!I25+'IZBORNA BARANDA'!I25+'IZBORNA OPOVO'!I26+'IZBORNA SEFKERIN'!I26+'IZBORNA SAKULE'!I26+'IZBORNA BARANDA'!I26</f>
        <v>108</v>
      </c>
      <c r="J24" s="597">
        <f>'IZBORNA OPOVO'!J24+'IZBORNA SEFKERIN'!J24+'IZBORNA SAKULE'!J24+'IZBORNA BARANDA'!J24+'IZBORNA OPOVO'!J25+'IZBORNA SEFKERIN'!J25+'IZBORNA SAKULE'!J25+'IZBORNA BARANDA'!J25+'IZBORNA OPOVO'!J26+'IZBORNA SEFKERIN'!J26+'IZBORNA SAKULE'!J26+'IZBORNA BARANDA'!J26</f>
        <v>108</v>
      </c>
      <c r="K24" s="212">
        <f>'IZBORNA OPOVO'!K24+'IZBORNA SEFKERIN'!K24+'IZBORNA SAKULE'!K24+'IZBORNA BARANDA'!K24+'IZBORNA OPOVO'!K25+'IZBORNA SEFKERIN'!K25+'IZBORNA SAKULE'!K25+'IZBORNA BARANDA'!K25+'IZBORNA OPOVO'!K26+'IZBORNA SEFKERIN'!K26+'IZBORNA SAKULE'!K26+'IZBORNA BARANDA'!K26</f>
        <v>0</v>
      </c>
      <c r="L24" s="183">
        <f>'IZBORNA OPOVO'!L24+'IZBORNA SEFKERIN'!L24+'IZBORNA SAKULE'!L24+'IZBORNA BARANDA'!L24+'IZBORNA OPOVO'!L25+'IZBORNA SEFKERIN'!L25+'IZBORNA SAKULE'!L25+'IZBORNA BARANDA'!L25+'IZBORNA OPOVO'!L26+'IZBORNA SEFKERIN'!L26+'IZBORNA SAKULE'!L26+'IZBORNA BARANDA'!L26</f>
        <v>0</v>
      </c>
      <c r="M24" s="597">
        <f>'IZBORNA OPOVO'!M24+'IZBORNA SEFKERIN'!M24+'IZBORNA SAKULE'!M24+'IZBORNA BARANDA'!M24+'IZBORNA OPOVO'!M25+'IZBORNA SEFKERIN'!M25+'IZBORNA SAKULE'!M25+'IZBORNA BARANDA'!M25+'IZBORNA OPOVO'!M26+'IZBORNA SEFKERIN'!M26+'IZBORNA SAKULE'!M26+'IZBORNA BARANDA'!M26</f>
        <v>0</v>
      </c>
      <c r="N24" s="212">
        <f>'IZBORNA OPOVO'!N24+'IZBORNA SEFKERIN'!N24+'IZBORNA SAKULE'!N24+'IZBORNA BARANDA'!N24+'IZBORNA OPOVO'!N25+'IZBORNA SEFKERIN'!N25+'IZBORNA SAKULE'!N25+'IZBORNA BARANDA'!N25+'IZBORNA OPOVO'!N26+'IZBORNA SEFKERIN'!N26+'IZBORNA SAKULE'!N26+'IZBORNA BARANDA'!N26</f>
        <v>0</v>
      </c>
      <c r="O24" s="183">
        <f>'IZBORNA OPOVO'!O24+'IZBORNA SEFKERIN'!O24+'IZBORNA SAKULE'!O24+'IZBORNA BARANDA'!O24+'IZBORNA OPOVO'!O25+'IZBORNA SEFKERIN'!O25+'IZBORNA SAKULE'!O25+'IZBORNA BARANDA'!O25+'IZBORNA OPOVO'!O26+'IZBORNA SEFKERIN'!O26+'IZBORNA SAKULE'!O26+'IZBORNA BARANDA'!O26</f>
        <v>0</v>
      </c>
      <c r="P24" s="597">
        <f>'IZBORNA OPOVO'!P24+'IZBORNA SEFKERIN'!P24+'IZBORNA SAKULE'!P24+'IZBORNA BARANDA'!P24+'IZBORNA OPOVO'!P25+'IZBORNA SEFKERIN'!P25+'IZBORNA SAKULE'!P25+'IZBORNA BARANDA'!P25+'IZBORNA OPOVO'!P26+'IZBORNA SEFKERIN'!P26+'IZBORNA SAKULE'!P26+'IZBORNA BARANDA'!P26</f>
        <v>0</v>
      </c>
      <c r="Q24" s="212">
        <f>'IZBORNA OPOVO'!Q24+'IZBORNA SEFKERIN'!Q24+'IZBORNA SAKULE'!Q24+'IZBORNA BARANDA'!Q24+'IZBORNA OPOVO'!Q25+'IZBORNA SEFKERIN'!Q25+'IZBORNA SAKULE'!Q25+'IZBORNA BARANDA'!Q25+'IZBORNA OPOVO'!Q26+'IZBORNA SEFKERIN'!Q26+'IZBORNA SAKULE'!Q26+'IZBORNA BARANDA'!Q26</f>
        <v>0</v>
      </c>
      <c r="R24" s="183">
        <f>'IZBORNA OPOVO'!R24+'IZBORNA SEFKERIN'!R24+'IZBORNA SAKULE'!R24+'IZBORNA BARANDA'!R24+'IZBORNA OPOVO'!R25+'IZBORNA SEFKERIN'!R25+'IZBORNA SAKULE'!R25+'IZBORNA BARANDA'!R25+'IZBORNA OPOVO'!R26+'IZBORNA SEFKERIN'!R26+'IZBORNA SAKULE'!R26+'IZBORNA BARANDA'!R26</f>
        <v>0</v>
      </c>
      <c r="S24" s="597">
        <f>'IZBORNA OPOVO'!S24+'IZBORNA SEFKERIN'!S24+'IZBORNA SAKULE'!S24+'IZBORNA BARANDA'!S24+'IZBORNA OPOVO'!S25+'IZBORNA SEFKERIN'!S25+'IZBORNA SAKULE'!S25+'IZBORNA BARANDA'!S25+'IZBORNA OPOVO'!S26+'IZBORNA SEFKERIN'!S26+'IZBORNA SAKULE'!S26+'IZBORNA BARANDA'!S26</f>
        <v>0</v>
      </c>
      <c r="T24" s="212">
        <f>'IZBORNA OPOVO'!T24+'IZBORNA SEFKERIN'!T24+'IZBORNA SAKULE'!T24+'IZBORNA BARANDA'!T24+'IZBORNA OPOVO'!T25+'IZBORNA SEFKERIN'!T25+'IZBORNA SAKULE'!T25+'IZBORNA BARANDA'!T25+'IZBORNA OPOVO'!T26+'IZBORNA SEFKERIN'!T26+'IZBORNA SAKULE'!T26+'IZBORNA BARANDA'!T26</f>
        <v>0</v>
      </c>
      <c r="U24" s="183">
        <f>'IZBORNA OPOVO'!U24+'IZBORNA SEFKERIN'!U24+'IZBORNA SAKULE'!U24+'IZBORNA BARANDA'!U24+'IZBORNA OPOVO'!U25+'IZBORNA SEFKERIN'!U25+'IZBORNA SAKULE'!U25+'IZBORNA BARANDA'!U25+'IZBORNA OPOVO'!U26+'IZBORNA SEFKERIN'!U26+'IZBORNA SAKULE'!U26+'IZBORNA BARANDA'!U26</f>
        <v>0</v>
      </c>
      <c r="V24" s="597">
        <f>'IZBORNA OPOVO'!V24+'IZBORNA SEFKERIN'!V24+'IZBORNA SAKULE'!V24+'IZBORNA BARANDA'!V24+'IZBORNA OPOVO'!V25+'IZBORNA SEFKERIN'!V25+'IZBORNA SAKULE'!V25+'IZBORNA BARANDA'!V25+'IZBORNA OPOVO'!V26+'IZBORNA SEFKERIN'!V26+'IZBORNA SAKULE'!V26+'IZBORNA BARANDA'!V26</f>
        <v>0</v>
      </c>
      <c r="W24" s="212">
        <f>'IZBORNA OPOVO'!W24+'IZBORNA SEFKERIN'!W24+'IZBORNA SAKULE'!W24+'IZBORNA BARANDA'!W24+'IZBORNA OPOVO'!W25+'IZBORNA SEFKERIN'!W25+'IZBORNA SAKULE'!W25+'IZBORNA BARANDA'!W25+'IZBORNA OPOVO'!W26+'IZBORNA SEFKERIN'!W26+'IZBORNA SAKULE'!W26+'IZBORNA BARANDA'!W26</f>
        <v>7</v>
      </c>
      <c r="X24" s="183">
        <f>'IZBORNA OPOVO'!X24+'IZBORNA SEFKERIN'!X24+'IZBORNA SAKULE'!X24+'IZBORNA BARANDA'!X24+'IZBORNA OPOVO'!X25+'IZBORNA SEFKERIN'!X25+'IZBORNA SAKULE'!X25+'IZBORNA BARANDA'!X25+'IZBORNA OPOVO'!X26+'IZBORNA SEFKERIN'!X26+'IZBORNA SAKULE'!X26+'IZBORNA BARANDA'!X26</f>
        <v>0</v>
      </c>
      <c r="Y24" s="597">
        <f>'IZBORNA OPOVO'!Y24+'IZBORNA SEFKERIN'!Y24+'IZBORNA SAKULE'!Y24+'IZBORNA BARANDA'!Y24+'IZBORNA OPOVO'!Y25+'IZBORNA SEFKERIN'!Y25+'IZBORNA SAKULE'!Y25+'IZBORNA BARANDA'!Y25+'IZBORNA OPOVO'!Y26+'IZBORNA SEFKERIN'!Y26+'IZBORNA SAKULE'!Y26+'IZBORNA BARANDA'!Y26</f>
        <v>0</v>
      </c>
      <c r="Z24" s="212">
        <f>'IZBORNA OPOVO'!Z24+'IZBORNA SEFKERIN'!Z24+'IZBORNA SAKULE'!Z24+'IZBORNA BARANDA'!Z24+'IZBORNA OPOVO'!Z25+'IZBORNA SEFKERIN'!Z25+'IZBORNA SAKULE'!Z25+'IZBORNA BARANDA'!Z25+'IZBORNA OPOVO'!Z26+'IZBORNA SEFKERIN'!Z26+'IZBORNA SAKULE'!Z26+'IZBORNA BARANDA'!Z26</f>
        <v>0</v>
      </c>
      <c r="AA24" s="183">
        <f>'IZBORNA OPOVO'!AA24+'IZBORNA SEFKERIN'!AA24+'IZBORNA SAKULE'!AA24+'IZBORNA BARANDA'!AA24+'IZBORNA OPOVO'!AA25+'IZBORNA SEFKERIN'!AA25+'IZBORNA SAKULE'!AA25+'IZBORNA BARANDA'!AA25+'IZBORNA OPOVO'!AA26+'IZBORNA SEFKERIN'!AA26+'IZBORNA SAKULE'!AA26+'IZBORNA BARANDA'!AA26</f>
        <v>0</v>
      </c>
      <c r="AB24" s="597">
        <f>'IZBORNA OPOVO'!AB24+'IZBORNA SEFKERIN'!AB24+'IZBORNA SAKULE'!AB24+'IZBORNA BARANDA'!AB24+'IZBORNA OPOVO'!AB25+'IZBORNA SEFKERIN'!AB25+'IZBORNA SAKULE'!AB25+'IZBORNA BARANDA'!AB25+'IZBORNA OPOVO'!AB26+'IZBORNA SEFKERIN'!AB26+'IZBORNA SAKULE'!AB26+'IZBORNA BARANDA'!AB26</f>
        <v>0</v>
      </c>
      <c r="AC24" s="212">
        <f>'IZBORNA OPOVO'!AC24+'IZBORNA SEFKERIN'!AC24+'IZBORNA SAKULE'!AC24+'IZBORNA BARANDA'!AC24+'IZBORNA OPOVO'!AC25+'IZBORNA SEFKERIN'!AC25+'IZBORNA SAKULE'!AC25+'IZBORNA BARANDA'!AC25+'IZBORNA OPOVO'!AC26+'IZBORNA SEFKERIN'!AC26+'IZBORNA SAKULE'!AC26+'IZBORNA BARANDA'!AC26</f>
        <v>120</v>
      </c>
      <c r="AD24" s="183">
        <f>'IZBORNA OPOVO'!AD24+'IZBORNA SEFKERIN'!AD24+'IZBORNA SAKULE'!AD24+'IZBORNA BARANDA'!AD24+'IZBORNA OPOVO'!AD25+'IZBORNA SEFKERIN'!AD25+'IZBORNA SAKULE'!AD25+'IZBORNA BARANDA'!AD25+'IZBORNA OPOVO'!AD26+'IZBORNA SEFKERIN'!AD26+'IZBORNA SAKULE'!AD26+'IZBORNA BARANDA'!AD26</f>
        <v>432</v>
      </c>
      <c r="AE24" s="597">
        <f>'IZBORNA OPOVO'!AE24+'IZBORNA SEFKERIN'!AE24+'IZBORNA SAKULE'!AE24+'IZBORNA BARANDA'!AE24+'IZBORNA OPOVO'!AE25+'IZBORNA SEFKERIN'!AE25+'IZBORNA SAKULE'!AE25+'IZBORNA BARANDA'!AE25+'IZBORNA OPOVO'!AE26+'IZBORNA SEFKERIN'!AE26+'IZBORNA SAKULE'!AE26+'IZBORNA BARANDA'!AE26</f>
        <v>432</v>
      </c>
      <c r="AF24" s="212">
        <f>'IZBORNA OPOVO'!AF24+'IZBORNA SEFKERIN'!AF24+'IZBORNA SAKULE'!AF24+'IZBORNA BARANDA'!AF24+'IZBORNA OPOVO'!AF25+'IZBORNA SEFKERIN'!AF25+'IZBORNA SAKULE'!AF25+'IZBORNA BARANDA'!AF25+'IZBORNA OPOVO'!AF26+'IZBORNA SEFKERIN'!AF26+'IZBORNA SAKULE'!AF26+'IZBORNA BARANDA'!AF26</f>
        <v>120</v>
      </c>
      <c r="AG24" s="183">
        <f>'IZBORNA OPOVO'!AG24+'IZBORNA SEFKERIN'!AG24+'IZBORNA SAKULE'!AG24+'IZBORNA BARANDA'!AG24+'IZBORNA OPOVO'!AG25+'IZBORNA SEFKERIN'!AG25+'IZBORNA SAKULE'!AG25+'IZBORNA BARANDA'!AG25+'IZBORNA OPOVO'!AG26+'IZBORNA SEFKERIN'!AG26+'IZBORNA SAKULE'!AG26+'IZBORNA BARANDA'!AG26</f>
        <v>216</v>
      </c>
      <c r="AH24" s="597">
        <f>'IZBORNA OPOVO'!AH24+'IZBORNA SEFKERIN'!AH24+'IZBORNA SAKULE'!AH24+'IZBORNA BARANDA'!AH24+'IZBORNA OPOVO'!AH25+'IZBORNA SEFKERIN'!AH25+'IZBORNA SAKULE'!AH25+'IZBORNA BARANDA'!AH25+'IZBORNA OPOVO'!AH26+'IZBORNA SEFKERIN'!AH26+'IZBORNA SAKULE'!AH26+'IZBORNA BARANDA'!AH26</f>
        <v>216</v>
      </c>
      <c r="AI24" s="212">
        <f>'IZBORNA OPOVO'!AI24+'IZBORNA SEFKERIN'!AI24+'IZBORNA SAKULE'!AI24+'IZBORNA BARANDA'!AI24+'IZBORNA OPOVO'!AI25+'IZBORNA SEFKERIN'!AI25+'IZBORNA SAKULE'!AI25+'IZBORNA BARANDA'!AI25+'IZBORNA OPOVO'!AI26+'IZBORNA SEFKERIN'!AI26+'IZBORNA SAKULE'!AI26+'IZBORNA BARANDA'!AI26</f>
        <v>120</v>
      </c>
      <c r="AJ24" s="183">
        <f>'IZBORNA OPOVO'!AJ24+'IZBORNA SEFKERIN'!AJ24+'IZBORNA SAKULE'!AJ24+'IZBORNA BARANDA'!AJ24+'IZBORNA OPOVO'!AJ25+'IZBORNA SEFKERIN'!AJ25+'IZBORNA SAKULE'!AJ25+'IZBORNA BARANDA'!AJ25+'IZBORNA OPOVO'!AJ26+'IZBORNA SEFKERIN'!AJ26+'IZBORNA SAKULE'!AJ26+'IZBORNA BARANDA'!AJ26</f>
        <v>216</v>
      </c>
      <c r="AK24" s="597">
        <f>'IZBORNA OPOVO'!AK24+'IZBORNA SEFKERIN'!AK24+'IZBORNA SAKULE'!AK24+'IZBORNA BARANDA'!AK24+'IZBORNA OPOVO'!AK25+'IZBORNA SEFKERIN'!AK25+'IZBORNA SAKULE'!AK25+'IZBORNA BARANDA'!AK25+'IZBORNA OPOVO'!AK26+'IZBORNA SEFKERIN'!AK26+'IZBORNA SAKULE'!AK26+'IZBORNA BARANDA'!AK26</f>
        <v>216</v>
      </c>
      <c r="AL24" s="212">
        <f>'IZBORNA OPOVO'!AL24+'IZBORNA SEFKERIN'!AL24+'IZBORNA SAKULE'!AL24+'IZBORNA BARANDA'!AL24+'IZBORNA OPOVO'!AL25+'IZBORNA SEFKERIN'!AL25+'IZBORNA SAKULE'!AL25+'IZBORNA BARANDA'!AL25+'IZBORNA OPOVO'!AL26+'IZBORNA SEFKERIN'!AL26+'IZBORNA SAKULE'!AL26+'IZBORNA BARANDA'!AL26</f>
        <v>0</v>
      </c>
      <c r="AM24" s="183">
        <f>'IZBORNA OPOVO'!AM24+'IZBORNA SEFKERIN'!AM24+'IZBORNA SAKULE'!AM24+'IZBORNA BARANDA'!AM24+'IZBORNA OPOVO'!AM25+'IZBORNA SEFKERIN'!AM25+'IZBORNA SAKULE'!AM25+'IZBORNA BARANDA'!AM25+'IZBORNA OPOVO'!AM26+'IZBORNA SEFKERIN'!AM26+'IZBORNA SAKULE'!AM26+'IZBORNA BARANDA'!AM26</f>
        <v>0</v>
      </c>
      <c r="AN24" s="597">
        <f>'IZBORNA OPOVO'!AN24+'IZBORNA SEFKERIN'!AN24+'IZBORNA SAKULE'!AN24+'IZBORNA BARANDA'!AN24+'IZBORNA OPOVO'!AN25+'IZBORNA SEFKERIN'!AN25+'IZBORNA SAKULE'!AN25+'IZBORNA BARANDA'!AN25+'IZBORNA OPOVO'!AN26+'IZBORNA SEFKERIN'!AN26+'IZBORNA SAKULE'!AN26+'IZBORNA BARANDA'!AN26</f>
        <v>0</v>
      </c>
      <c r="AO24" s="57"/>
      <c r="AP24" s="54"/>
      <c r="AQ24" s="54"/>
      <c r="AR24" s="54"/>
      <c r="AS24" s="54"/>
      <c r="AT24" s="55"/>
    </row>
    <row r="25" spans="1:46" s="7" customFormat="1" ht="18" customHeight="1" hidden="1">
      <c r="A25" s="351" t="s">
        <v>30</v>
      </c>
      <c r="B25" s="212"/>
      <c r="C25" s="183"/>
      <c r="D25" s="597"/>
      <c r="E25" s="212"/>
      <c r="F25" s="183"/>
      <c r="G25" s="597"/>
      <c r="H25" s="212"/>
      <c r="I25" s="183"/>
      <c r="J25" s="597"/>
      <c r="K25" s="212"/>
      <c r="L25" s="183"/>
      <c r="M25" s="597"/>
      <c r="N25" s="212"/>
      <c r="O25" s="183"/>
      <c r="P25" s="597"/>
      <c r="Q25" s="212"/>
      <c r="R25" s="183"/>
      <c r="S25" s="597"/>
      <c r="T25" s="212"/>
      <c r="U25" s="183"/>
      <c r="V25" s="597"/>
      <c r="W25" s="212"/>
      <c r="X25" s="183"/>
      <c r="Y25" s="597"/>
      <c r="Z25" s="212"/>
      <c r="AA25" s="183"/>
      <c r="AB25" s="597"/>
      <c r="AC25" s="212"/>
      <c r="AD25" s="183"/>
      <c r="AE25" s="597"/>
      <c r="AF25" s="598"/>
      <c r="AG25" s="291"/>
      <c r="AH25" s="599"/>
      <c r="AI25" s="598"/>
      <c r="AJ25" s="291"/>
      <c r="AK25" s="599"/>
      <c r="AL25" s="598"/>
      <c r="AM25" s="244"/>
      <c r="AN25" s="599"/>
      <c r="AO25" s="57"/>
      <c r="AP25" s="54"/>
      <c r="AQ25" s="54"/>
      <c r="AR25" s="54"/>
      <c r="AS25" s="54"/>
      <c r="AT25" s="55"/>
    </row>
    <row r="26" spans="1:46" s="7" customFormat="1" ht="18" customHeight="1" hidden="1">
      <c r="A26" s="351" t="s">
        <v>31</v>
      </c>
      <c r="B26" s="212"/>
      <c r="C26" s="183"/>
      <c r="D26" s="597"/>
      <c r="E26" s="212"/>
      <c r="F26" s="183"/>
      <c r="G26" s="597"/>
      <c r="H26" s="212"/>
      <c r="I26" s="183"/>
      <c r="J26" s="597"/>
      <c r="K26" s="212"/>
      <c r="L26" s="183"/>
      <c r="M26" s="597"/>
      <c r="N26" s="212"/>
      <c r="O26" s="183"/>
      <c r="P26" s="597"/>
      <c r="Q26" s="212"/>
      <c r="R26" s="183"/>
      <c r="S26" s="597"/>
      <c r="T26" s="212"/>
      <c r="U26" s="183"/>
      <c r="V26" s="597"/>
      <c r="W26" s="212"/>
      <c r="X26" s="183"/>
      <c r="Y26" s="597"/>
      <c r="Z26" s="212"/>
      <c r="AA26" s="183"/>
      <c r="AB26" s="597"/>
      <c r="AC26" s="212"/>
      <c r="AD26" s="183"/>
      <c r="AE26" s="597"/>
      <c r="AF26" s="598"/>
      <c r="AG26" s="291"/>
      <c r="AH26" s="599"/>
      <c r="AI26" s="598"/>
      <c r="AJ26" s="291"/>
      <c r="AK26" s="599"/>
      <c r="AL26" s="598"/>
      <c r="AM26" s="244"/>
      <c r="AN26" s="599"/>
      <c r="AO26" s="57"/>
      <c r="AP26" s="54"/>
      <c r="AQ26" s="54"/>
      <c r="AR26" s="54"/>
      <c r="AS26" s="54"/>
      <c r="AT26" s="55"/>
    </row>
    <row r="27" spans="1:46" s="7" customFormat="1" ht="18" customHeight="1">
      <c r="A27" s="351" t="s">
        <v>106</v>
      </c>
      <c r="B27" s="212">
        <f>'IZBORNA OPOVO'!B27+'IZBORNA SEFKERIN'!B27+'IZBORNA SAKULE'!B27+'IZBORNA BARANDA'!B27+'IZBORNA OPOVO'!B28+'IZBORNA SEFKERIN'!B28+'IZBORNA SAKULE'!B28+'IZBORNA BARANDA'!B28+'IZBORNA OPOVO'!B29+'IZBORNA SEFKERIN'!B29+'IZBORNA SAKULE'!B29+'IZBORNA BARANDA'!B29</f>
        <v>54</v>
      </c>
      <c r="C27" s="183">
        <f>'IZBORNA OPOVO'!C27+'IZBORNA SEFKERIN'!C27+'IZBORNA SAKULE'!C27+'IZBORNA BARANDA'!C27+'IZBORNA OPOVO'!C28+'IZBORNA SEFKERIN'!C28+'IZBORNA SAKULE'!C28+'IZBORNA BARANDA'!C28+'IZBORNA OPOVO'!C29+'IZBORNA SEFKERIN'!C29+'IZBORNA SAKULE'!C29+'IZBORNA BARANDA'!C29</f>
        <v>36</v>
      </c>
      <c r="D27" s="597">
        <f>'IZBORNA OPOVO'!D27+'IZBORNA SEFKERIN'!D27+'IZBORNA SAKULE'!D27+'IZBORNA BARANDA'!D27+'IZBORNA OPOVO'!D28+'IZBORNA SEFKERIN'!D28+'IZBORNA SAKULE'!D28+'IZBORNA BARANDA'!D28+'IZBORNA OPOVO'!D29+'IZBORNA SEFKERIN'!D29+'IZBORNA SAKULE'!D29+'IZBORNA BARANDA'!D29</f>
        <v>36</v>
      </c>
      <c r="E27" s="212">
        <f>'IZBORNA OPOVO'!E27+'IZBORNA SEFKERIN'!E27+'IZBORNA SAKULE'!E27+'IZBORNA BARANDA'!E27+'IZBORNA OPOVO'!E28+'IZBORNA SEFKERIN'!E28+'IZBORNA SAKULE'!E28+'IZBORNA BARANDA'!E28+'IZBORNA OPOVO'!E29+'IZBORNA SEFKERIN'!E29+'IZBORNA SAKULE'!E29+'IZBORNA BARANDA'!E29</f>
        <v>0</v>
      </c>
      <c r="F27" s="183">
        <f>'IZBORNA OPOVO'!F27+'IZBORNA SEFKERIN'!F27+'IZBORNA SAKULE'!F27+'IZBORNA BARANDA'!F27+'IZBORNA OPOVO'!F28+'IZBORNA SEFKERIN'!F28+'IZBORNA SAKULE'!F28+'IZBORNA BARANDA'!F28+'IZBORNA OPOVO'!F29+'IZBORNA SEFKERIN'!F29+'IZBORNA SAKULE'!F29+'IZBORNA BARANDA'!F29</f>
        <v>0</v>
      </c>
      <c r="G27" s="597">
        <f>'IZBORNA OPOVO'!G27+'IZBORNA SEFKERIN'!G27+'IZBORNA SAKULE'!G27+'IZBORNA BARANDA'!G27+'IZBORNA OPOVO'!G28+'IZBORNA SEFKERIN'!G28+'IZBORNA SAKULE'!G28+'IZBORNA BARANDA'!G28+'IZBORNA OPOVO'!G29+'IZBORNA SEFKERIN'!G29+'IZBORNA SAKULE'!G29+'IZBORNA BARANDA'!G29</f>
        <v>0</v>
      </c>
      <c r="H27" s="212">
        <f>'IZBORNA OPOVO'!H27+'IZBORNA SEFKERIN'!H27+'IZBORNA SAKULE'!H27+'IZBORNA BARANDA'!H27+'IZBORNA OPOVO'!H28+'IZBORNA SEFKERIN'!H28+'IZBORNA SAKULE'!H28+'IZBORNA BARANDA'!H28+'IZBORNA OPOVO'!H29+'IZBORNA SEFKERIN'!H29+'IZBORNA SAKULE'!H29+'IZBORNA BARANDA'!H29</f>
        <v>51</v>
      </c>
      <c r="I27" s="183">
        <f>'IZBORNA OPOVO'!I27+'IZBORNA SEFKERIN'!I27+'IZBORNA SAKULE'!I27+'IZBORNA BARANDA'!I27+'IZBORNA OPOVO'!I28+'IZBORNA SEFKERIN'!I28+'IZBORNA SAKULE'!I28+'IZBORNA BARANDA'!I28+'IZBORNA OPOVO'!I29+'IZBORNA SEFKERIN'!I29+'IZBORNA SAKULE'!I29+'IZBORNA BARANDA'!I29</f>
        <v>72</v>
      </c>
      <c r="J27" s="597">
        <f>'IZBORNA OPOVO'!J27+'IZBORNA SEFKERIN'!J27+'IZBORNA SAKULE'!J27+'IZBORNA BARANDA'!J27+'IZBORNA OPOVO'!J28+'IZBORNA SEFKERIN'!J28+'IZBORNA SAKULE'!J28+'IZBORNA BARANDA'!J28+'IZBORNA OPOVO'!J29+'IZBORNA SEFKERIN'!J29+'IZBORNA SAKULE'!J29+'IZBORNA BARANDA'!J29</f>
        <v>72</v>
      </c>
      <c r="K27" s="212">
        <f>'IZBORNA OPOVO'!K27+'IZBORNA SEFKERIN'!K27+'IZBORNA SAKULE'!K27+'IZBORNA BARANDA'!K27+'IZBORNA OPOVO'!K28+'IZBORNA SEFKERIN'!K28+'IZBORNA SAKULE'!K28+'IZBORNA BARANDA'!K28+'IZBORNA OPOVO'!K29+'IZBORNA SEFKERIN'!K29+'IZBORNA SAKULE'!K29+'IZBORNA BARANDA'!K29</f>
        <v>0</v>
      </c>
      <c r="L27" s="183">
        <f>'IZBORNA OPOVO'!L27+'IZBORNA SEFKERIN'!L27+'IZBORNA SAKULE'!L27+'IZBORNA BARANDA'!L27+'IZBORNA OPOVO'!L28+'IZBORNA SEFKERIN'!L28+'IZBORNA SAKULE'!L28+'IZBORNA BARANDA'!L28+'IZBORNA OPOVO'!L29+'IZBORNA SEFKERIN'!L29+'IZBORNA SAKULE'!L29+'IZBORNA BARANDA'!L29</f>
        <v>0</v>
      </c>
      <c r="M27" s="597">
        <f>'IZBORNA OPOVO'!M27+'IZBORNA SEFKERIN'!M27+'IZBORNA SAKULE'!M27+'IZBORNA BARANDA'!M27+'IZBORNA OPOVO'!M28+'IZBORNA SEFKERIN'!M28+'IZBORNA SAKULE'!M28+'IZBORNA BARANDA'!M28+'IZBORNA OPOVO'!M29+'IZBORNA SEFKERIN'!M29+'IZBORNA SAKULE'!M29+'IZBORNA BARANDA'!M29</f>
        <v>0</v>
      </c>
      <c r="N27" s="212">
        <f>'IZBORNA OPOVO'!N27+'IZBORNA SEFKERIN'!N27+'IZBORNA SAKULE'!N27+'IZBORNA BARANDA'!N27+'IZBORNA OPOVO'!N28+'IZBORNA SEFKERIN'!N28+'IZBORNA SAKULE'!N28+'IZBORNA BARANDA'!N28+'IZBORNA OPOVO'!N29+'IZBORNA SEFKERIN'!N29+'IZBORNA SAKULE'!N29+'IZBORNA BARANDA'!N29</f>
        <v>0</v>
      </c>
      <c r="O27" s="183">
        <f>'IZBORNA OPOVO'!O27+'IZBORNA SEFKERIN'!O27+'IZBORNA SAKULE'!O27+'IZBORNA BARANDA'!O27+'IZBORNA OPOVO'!O28+'IZBORNA SEFKERIN'!O28+'IZBORNA SAKULE'!O28+'IZBORNA BARANDA'!O28+'IZBORNA OPOVO'!O29+'IZBORNA SEFKERIN'!O29+'IZBORNA SAKULE'!O29+'IZBORNA BARANDA'!O29</f>
        <v>0</v>
      </c>
      <c r="P27" s="597">
        <f>'IZBORNA OPOVO'!P27+'IZBORNA SEFKERIN'!P27+'IZBORNA SAKULE'!P27+'IZBORNA BARANDA'!P27+'IZBORNA OPOVO'!P28+'IZBORNA SEFKERIN'!P28+'IZBORNA SAKULE'!P28+'IZBORNA BARANDA'!P28+'IZBORNA OPOVO'!P29+'IZBORNA SEFKERIN'!P29+'IZBORNA SAKULE'!P29+'IZBORNA BARANDA'!P29</f>
        <v>0</v>
      </c>
      <c r="Q27" s="212">
        <f>'IZBORNA OPOVO'!Q27+'IZBORNA SEFKERIN'!Q27+'IZBORNA SAKULE'!Q27+'IZBORNA BARANDA'!Q27+'IZBORNA OPOVO'!Q28+'IZBORNA SEFKERIN'!Q28+'IZBORNA SAKULE'!Q28+'IZBORNA BARANDA'!Q28+'IZBORNA OPOVO'!Q29+'IZBORNA SEFKERIN'!Q29+'IZBORNA SAKULE'!Q29+'IZBORNA BARANDA'!Q29</f>
        <v>0</v>
      </c>
      <c r="R27" s="183">
        <f>'IZBORNA OPOVO'!R27+'IZBORNA SEFKERIN'!R27+'IZBORNA SAKULE'!R27+'IZBORNA BARANDA'!R27+'IZBORNA OPOVO'!R28+'IZBORNA SEFKERIN'!R28+'IZBORNA SAKULE'!R28+'IZBORNA BARANDA'!R28+'IZBORNA OPOVO'!R29+'IZBORNA SEFKERIN'!R29+'IZBORNA SAKULE'!R29+'IZBORNA BARANDA'!R29</f>
        <v>0</v>
      </c>
      <c r="S27" s="597">
        <f>'IZBORNA OPOVO'!S27+'IZBORNA SEFKERIN'!S27+'IZBORNA SAKULE'!S27+'IZBORNA BARANDA'!S27+'IZBORNA OPOVO'!S28+'IZBORNA SEFKERIN'!S28+'IZBORNA SAKULE'!S28+'IZBORNA BARANDA'!S28+'IZBORNA OPOVO'!S29+'IZBORNA SEFKERIN'!S29+'IZBORNA SAKULE'!S29+'IZBORNA BARANDA'!S29</f>
        <v>0</v>
      </c>
      <c r="T27" s="212">
        <f>'IZBORNA OPOVO'!T27+'IZBORNA SEFKERIN'!T27+'IZBORNA SAKULE'!T27+'IZBORNA BARANDA'!T27+'IZBORNA OPOVO'!T28+'IZBORNA SEFKERIN'!T28+'IZBORNA SAKULE'!T28+'IZBORNA BARANDA'!T28+'IZBORNA OPOVO'!T29+'IZBORNA SEFKERIN'!T29+'IZBORNA SAKULE'!T29+'IZBORNA BARANDA'!T29</f>
        <v>0</v>
      </c>
      <c r="U27" s="183">
        <f>'IZBORNA OPOVO'!U27+'IZBORNA SEFKERIN'!U27+'IZBORNA SAKULE'!U27+'IZBORNA BARANDA'!U27+'IZBORNA OPOVO'!U28+'IZBORNA SEFKERIN'!U28+'IZBORNA SAKULE'!U28+'IZBORNA BARANDA'!U28+'IZBORNA OPOVO'!U29+'IZBORNA SEFKERIN'!U29+'IZBORNA SAKULE'!U29+'IZBORNA BARANDA'!U29</f>
        <v>0</v>
      </c>
      <c r="V27" s="597">
        <f>'IZBORNA OPOVO'!V27+'IZBORNA SEFKERIN'!V27+'IZBORNA SAKULE'!V27+'IZBORNA BARANDA'!V27+'IZBORNA OPOVO'!V28+'IZBORNA SEFKERIN'!V28+'IZBORNA SAKULE'!V28+'IZBORNA BARANDA'!V28+'IZBORNA OPOVO'!V29+'IZBORNA SEFKERIN'!V29+'IZBORNA SAKULE'!V29+'IZBORNA BARANDA'!V29</f>
        <v>0</v>
      </c>
      <c r="W27" s="212">
        <f>'IZBORNA OPOVO'!W27+'IZBORNA SEFKERIN'!W27+'IZBORNA SAKULE'!W27+'IZBORNA BARANDA'!W27+'IZBORNA OPOVO'!W28+'IZBORNA SEFKERIN'!W28+'IZBORNA SAKULE'!W28+'IZBORNA BARANDA'!W28+'IZBORNA OPOVO'!W29+'IZBORNA SEFKERIN'!W29+'IZBORNA SAKULE'!W29+'IZBORNA BARANDA'!W29</f>
        <v>7</v>
      </c>
      <c r="X27" s="183">
        <f>'IZBORNA OPOVO'!X27+'IZBORNA SEFKERIN'!X27+'IZBORNA SAKULE'!X27+'IZBORNA BARANDA'!X27+'IZBORNA OPOVO'!X28+'IZBORNA SEFKERIN'!X28+'IZBORNA SAKULE'!X28+'IZBORNA BARANDA'!X28+'IZBORNA OPOVO'!X29+'IZBORNA SEFKERIN'!X29+'IZBORNA SAKULE'!X29+'IZBORNA BARANDA'!X29</f>
        <v>0</v>
      </c>
      <c r="Y27" s="597">
        <f>'IZBORNA OPOVO'!Y27+'IZBORNA SEFKERIN'!Y27+'IZBORNA SAKULE'!Y27+'IZBORNA BARANDA'!Y27+'IZBORNA OPOVO'!Y28+'IZBORNA SEFKERIN'!Y28+'IZBORNA SAKULE'!Y28+'IZBORNA BARANDA'!Y28+'IZBORNA OPOVO'!Y29+'IZBORNA SEFKERIN'!Y29+'IZBORNA SAKULE'!Y29+'IZBORNA BARANDA'!Y29</f>
        <v>0</v>
      </c>
      <c r="Z27" s="212">
        <f>'IZBORNA OPOVO'!Z27+'IZBORNA SEFKERIN'!Z27+'IZBORNA SAKULE'!Z27+'IZBORNA BARANDA'!Z27+'IZBORNA OPOVO'!Z28+'IZBORNA SEFKERIN'!Z28+'IZBORNA SAKULE'!Z28+'IZBORNA BARANDA'!Z28+'IZBORNA OPOVO'!Z29+'IZBORNA SEFKERIN'!Z29+'IZBORNA SAKULE'!Z29+'IZBORNA BARANDA'!Z29</f>
        <v>0</v>
      </c>
      <c r="AA27" s="183">
        <f>'IZBORNA OPOVO'!AA27+'IZBORNA SEFKERIN'!AA27+'IZBORNA SAKULE'!AA27+'IZBORNA BARANDA'!AA27+'IZBORNA OPOVO'!AA28+'IZBORNA SEFKERIN'!AA28+'IZBORNA SAKULE'!AA28+'IZBORNA BARANDA'!AA28+'IZBORNA OPOVO'!AA29+'IZBORNA SEFKERIN'!AA29+'IZBORNA SAKULE'!AA29+'IZBORNA BARANDA'!AA29</f>
        <v>0</v>
      </c>
      <c r="AB27" s="597">
        <f>'IZBORNA OPOVO'!AB27+'IZBORNA SEFKERIN'!AB27+'IZBORNA SAKULE'!AB27+'IZBORNA BARANDA'!AB27+'IZBORNA OPOVO'!AB28+'IZBORNA SEFKERIN'!AB28+'IZBORNA SAKULE'!AB28+'IZBORNA BARANDA'!AB28+'IZBORNA OPOVO'!AB29+'IZBORNA SEFKERIN'!AB29+'IZBORNA SAKULE'!AB29+'IZBORNA BARANDA'!AB29</f>
        <v>0</v>
      </c>
      <c r="AC27" s="212">
        <f>'IZBORNA OPOVO'!AC27+'IZBORNA SEFKERIN'!AC27+'IZBORNA SAKULE'!AC27+'IZBORNA BARANDA'!AC27+'IZBORNA OPOVO'!AC28+'IZBORNA SEFKERIN'!AC28+'IZBORNA SAKULE'!AC28+'IZBORNA BARANDA'!AC28+'IZBORNA OPOVO'!AC29+'IZBORNA SEFKERIN'!AC29+'IZBORNA SAKULE'!AC29+'IZBORNA BARANDA'!AC29</f>
        <v>105</v>
      </c>
      <c r="AD27" s="183">
        <f>'IZBORNA OPOVO'!AD27+'IZBORNA SEFKERIN'!AD27+'IZBORNA SAKULE'!AD27+'IZBORNA BARANDA'!AD27+'IZBORNA OPOVO'!AD28+'IZBORNA SEFKERIN'!AD28+'IZBORNA SAKULE'!AD28+'IZBORNA BARANDA'!AD28+'IZBORNA OPOVO'!AD29+'IZBORNA SEFKERIN'!AD29+'IZBORNA SAKULE'!AD29+'IZBORNA BARANDA'!AD29</f>
        <v>432</v>
      </c>
      <c r="AE27" s="597">
        <f>'IZBORNA OPOVO'!AE27+'IZBORNA SEFKERIN'!AE27+'IZBORNA SAKULE'!AE27+'IZBORNA BARANDA'!AE27+'IZBORNA OPOVO'!AE28+'IZBORNA SEFKERIN'!AE28+'IZBORNA SAKULE'!AE28+'IZBORNA BARANDA'!AE28+'IZBORNA OPOVO'!AE29+'IZBORNA SEFKERIN'!AE29+'IZBORNA SAKULE'!AE29+'IZBORNA BARANDA'!AE29</f>
        <v>432</v>
      </c>
      <c r="AF27" s="212">
        <f>'IZBORNA OPOVO'!AF27+'IZBORNA SEFKERIN'!AF27+'IZBORNA SAKULE'!AF27+'IZBORNA BARANDA'!AF27+'IZBORNA OPOVO'!AF28+'IZBORNA SEFKERIN'!AF28+'IZBORNA SAKULE'!AF28+'IZBORNA BARANDA'!AF28+'IZBORNA OPOVO'!AF29+'IZBORNA SEFKERIN'!AF29+'IZBORNA SAKULE'!AF29+'IZBORNA BARANDA'!AF29</f>
        <v>105</v>
      </c>
      <c r="AG27" s="183">
        <f>'IZBORNA OPOVO'!AG27+'IZBORNA SEFKERIN'!AG27+'IZBORNA SAKULE'!AG27+'IZBORNA BARANDA'!AG27+'IZBORNA OPOVO'!AG28+'IZBORNA SEFKERIN'!AG28+'IZBORNA SAKULE'!AG28+'IZBORNA BARANDA'!AG28+'IZBORNA OPOVO'!AG29+'IZBORNA SEFKERIN'!AG29+'IZBORNA SAKULE'!AG29+'IZBORNA BARANDA'!AG29</f>
        <v>216</v>
      </c>
      <c r="AH27" s="597">
        <f>'IZBORNA OPOVO'!AH27+'IZBORNA SEFKERIN'!AH27+'IZBORNA SAKULE'!AH27+'IZBORNA BARANDA'!AH27+'IZBORNA OPOVO'!AH28+'IZBORNA SEFKERIN'!AH28+'IZBORNA SAKULE'!AH28+'IZBORNA BARANDA'!AH28+'IZBORNA OPOVO'!AH29+'IZBORNA SEFKERIN'!AH29+'IZBORNA SAKULE'!AH29+'IZBORNA BARANDA'!AH29</f>
        <v>216</v>
      </c>
      <c r="AI27" s="212">
        <f>'IZBORNA OPOVO'!AI27+'IZBORNA SEFKERIN'!AI27+'IZBORNA SAKULE'!AI27+'IZBORNA BARANDA'!AI27+'IZBORNA OPOVO'!AI28+'IZBORNA SEFKERIN'!AI28+'IZBORNA SAKULE'!AI28+'IZBORNA BARANDA'!AI28+'IZBORNA OPOVO'!AI29+'IZBORNA SEFKERIN'!AI29+'IZBORNA SAKULE'!AI29+'IZBORNA BARANDA'!AI29</f>
        <v>105</v>
      </c>
      <c r="AJ27" s="183">
        <f>'IZBORNA OPOVO'!AJ27+'IZBORNA SEFKERIN'!AJ27+'IZBORNA SAKULE'!AJ27+'IZBORNA BARANDA'!AJ27+'IZBORNA OPOVO'!AJ28+'IZBORNA SEFKERIN'!AJ28+'IZBORNA SAKULE'!AJ28+'IZBORNA BARANDA'!AJ28+'IZBORNA OPOVO'!AJ29+'IZBORNA SEFKERIN'!AJ29+'IZBORNA SAKULE'!AJ29+'IZBORNA BARANDA'!AJ29</f>
        <v>216</v>
      </c>
      <c r="AK27" s="597">
        <f>'IZBORNA OPOVO'!AK27+'IZBORNA SEFKERIN'!AK27+'IZBORNA SAKULE'!AK27+'IZBORNA BARANDA'!AK27+'IZBORNA OPOVO'!AK28+'IZBORNA SEFKERIN'!AK28+'IZBORNA SAKULE'!AK28+'IZBORNA BARANDA'!AK28+'IZBORNA OPOVO'!AK29+'IZBORNA SEFKERIN'!AK29+'IZBORNA SAKULE'!AK29+'IZBORNA BARANDA'!AK29</f>
        <v>216</v>
      </c>
      <c r="AL27" s="212">
        <f>'IZBORNA OPOVO'!AL27+'IZBORNA SEFKERIN'!AL27+'IZBORNA SAKULE'!AL27+'IZBORNA BARANDA'!AL27+'IZBORNA OPOVO'!AL28+'IZBORNA SEFKERIN'!AL28+'IZBORNA SAKULE'!AL28+'IZBORNA BARANDA'!AL28+'IZBORNA OPOVO'!AL29+'IZBORNA SEFKERIN'!AL29+'IZBORNA SAKULE'!AL29+'IZBORNA BARANDA'!AL29</f>
        <v>0</v>
      </c>
      <c r="AM27" s="183">
        <f>'IZBORNA OPOVO'!AM27+'IZBORNA SEFKERIN'!AM27+'IZBORNA SAKULE'!AM27+'IZBORNA BARANDA'!AM27+'IZBORNA OPOVO'!AM28+'IZBORNA SEFKERIN'!AM28+'IZBORNA SAKULE'!AM28+'IZBORNA BARANDA'!AM28+'IZBORNA OPOVO'!AM29+'IZBORNA SEFKERIN'!AM29+'IZBORNA SAKULE'!AM29+'IZBORNA BARANDA'!AM29</f>
        <v>0</v>
      </c>
      <c r="AN27" s="597">
        <f>'IZBORNA OPOVO'!AN27+'IZBORNA SEFKERIN'!AN27+'IZBORNA SAKULE'!AN27+'IZBORNA BARANDA'!AN27+'IZBORNA OPOVO'!AN28+'IZBORNA SEFKERIN'!AN28+'IZBORNA SAKULE'!AN28+'IZBORNA BARANDA'!AN28+'IZBORNA OPOVO'!AN29+'IZBORNA SEFKERIN'!AN29+'IZBORNA SAKULE'!AN29+'IZBORNA BARANDA'!AN29</f>
        <v>0</v>
      </c>
      <c r="AO27" s="57"/>
      <c r="AP27" s="54"/>
      <c r="AQ27" s="54"/>
      <c r="AR27" s="54"/>
      <c r="AS27" s="54"/>
      <c r="AT27" s="55"/>
    </row>
    <row r="28" spans="1:46" s="7" customFormat="1" ht="18" customHeight="1" hidden="1">
      <c r="A28" s="351" t="s">
        <v>33</v>
      </c>
      <c r="B28" s="212"/>
      <c r="C28" s="183"/>
      <c r="D28" s="597"/>
      <c r="E28" s="212"/>
      <c r="F28" s="183"/>
      <c r="G28" s="597"/>
      <c r="H28" s="212"/>
      <c r="I28" s="183"/>
      <c r="J28" s="597"/>
      <c r="K28" s="212"/>
      <c r="L28" s="183"/>
      <c r="M28" s="597"/>
      <c r="N28" s="212"/>
      <c r="O28" s="183"/>
      <c r="P28" s="597"/>
      <c r="Q28" s="212"/>
      <c r="R28" s="183"/>
      <c r="S28" s="597"/>
      <c r="T28" s="212"/>
      <c r="U28" s="183"/>
      <c r="V28" s="597"/>
      <c r="W28" s="212"/>
      <c r="X28" s="183"/>
      <c r="Y28" s="597"/>
      <c r="Z28" s="212"/>
      <c r="AA28" s="183"/>
      <c r="AB28" s="597"/>
      <c r="AC28" s="212"/>
      <c r="AD28" s="183"/>
      <c r="AE28" s="597"/>
      <c r="AF28" s="598"/>
      <c r="AG28" s="291"/>
      <c r="AH28" s="599"/>
      <c r="AI28" s="598"/>
      <c r="AJ28" s="291"/>
      <c r="AK28" s="599"/>
      <c r="AL28" s="598"/>
      <c r="AM28" s="244"/>
      <c r="AN28" s="599"/>
      <c r="AO28" s="57"/>
      <c r="AP28" s="54"/>
      <c r="AQ28" s="54"/>
      <c r="AR28" s="54"/>
      <c r="AS28" s="54"/>
      <c r="AT28" s="55"/>
    </row>
    <row r="29" spans="1:46" s="7" customFormat="1" ht="18" customHeight="1" hidden="1">
      <c r="A29" s="351" t="s">
        <v>78</v>
      </c>
      <c r="B29" s="212"/>
      <c r="C29" s="183"/>
      <c r="D29" s="597"/>
      <c r="E29" s="212"/>
      <c r="F29" s="183"/>
      <c r="G29" s="597"/>
      <c r="H29" s="212"/>
      <c r="I29" s="183"/>
      <c r="J29" s="597"/>
      <c r="K29" s="212"/>
      <c r="L29" s="183"/>
      <c r="M29" s="597"/>
      <c r="N29" s="212"/>
      <c r="O29" s="183"/>
      <c r="P29" s="597"/>
      <c r="Q29" s="212"/>
      <c r="R29" s="183"/>
      <c r="S29" s="597"/>
      <c r="T29" s="212"/>
      <c r="U29" s="183"/>
      <c r="V29" s="597"/>
      <c r="W29" s="212"/>
      <c r="X29" s="183"/>
      <c r="Y29" s="597"/>
      <c r="Z29" s="212"/>
      <c r="AA29" s="183"/>
      <c r="AB29" s="597"/>
      <c r="AC29" s="212"/>
      <c r="AD29" s="183"/>
      <c r="AE29" s="597"/>
      <c r="AF29" s="598"/>
      <c r="AG29" s="291"/>
      <c r="AH29" s="599"/>
      <c r="AI29" s="598"/>
      <c r="AJ29" s="291"/>
      <c r="AK29" s="599"/>
      <c r="AL29" s="598"/>
      <c r="AM29" s="244"/>
      <c r="AN29" s="599"/>
      <c r="AO29" s="57"/>
      <c r="AP29" s="54"/>
      <c r="AQ29" s="54"/>
      <c r="AR29" s="54"/>
      <c r="AS29" s="54"/>
      <c r="AT29" s="55"/>
    </row>
    <row r="30" spans="1:46" s="7" customFormat="1" ht="18" customHeight="1" thickBot="1">
      <c r="A30" s="351" t="s">
        <v>107</v>
      </c>
      <c r="B30" s="600">
        <f>'IZBORNA OPOVO'!B30+'IZBORNA SEFKERIN'!B30+'IZBORNA SAKULE'!B30+'IZBORNA BARANDA'!B30+'IZBORNA OPOVO'!B31+'IZBORNA SEFKERIN'!B31+'IZBORNA SAKULE'!B31+'IZBORNA BARANDA'!B31+'IZBORNA OPOVO'!B32+'IZBORNA SEFKERIN'!B32+'IZBORNA SAKULE'!B32+'IZBORNA BARANDA'!B32</f>
        <v>62</v>
      </c>
      <c r="C30" s="601">
        <f>'IZBORNA OPOVO'!C30+'IZBORNA SEFKERIN'!C30+'IZBORNA SAKULE'!C30+'IZBORNA BARANDA'!C30+'IZBORNA OPOVO'!C31+'IZBORNA SEFKERIN'!C31+'IZBORNA SAKULE'!C31+'IZBORNA BARANDA'!C31+'IZBORNA OPOVO'!C32+'IZBORNA SEFKERIN'!C32+'IZBORNA SAKULE'!C32+'IZBORNA BARANDA'!C32</f>
        <v>170</v>
      </c>
      <c r="D30" s="602">
        <f>'IZBORNA OPOVO'!D30+'IZBORNA SEFKERIN'!D30+'IZBORNA SAKULE'!D30+'IZBORNA BARANDA'!D30+'IZBORNA OPOVO'!D31+'IZBORNA SEFKERIN'!D31+'IZBORNA SAKULE'!D31+'IZBORNA BARANDA'!D31+'IZBORNA OPOVO'!D32+'IZBORNA SEFKERIN'!D32+'IZBORNA SAKULE'!D32+'IZBORNA BARANDA'!D32</f>
        <v>171</v>
      </c>
      <c r="E30" s="212">
        <f>'IZBORNA OPOVO'!E30+'IZBORNA SEFKERIN'!E30+'IZBORNA SAKULE'!E30+'IZBORNA BARANDA'!E30+'IZBORNA OPOVO'!E31+'IZBORNA SEFKERIN'!E31+'IZBORNA SAKULE'!E31+'IZBORNA BARANDA'!E31+'IZBORNA OPOVO'!E32+'IZBORNA SEFKERIN'!E32+'IZBORNA SAKULE'!E32+'IZBORNA BARANDA'!E32</f>
        <v>3</v>
      </c>
      <c r="F30" s="183">
        <f>'IZBORNA OPOVO'!F30+'IZBORNA SEFKERIN'!F30+'IZBORNA SAKULE'!F30+'IZBORNA BARANDA'!F30+'IZBORNA OPOVO'!F31+'IZBORNA SEFKERIN'!F31+'IZBORNA SAKULE'!F31+'IZBORNA BARANDA'!F31+'IZBORNA OPOVO'!F32+'IZBORNA SEFKERIN'!F32+'IZBORNA SAKULE'!F32+'IZBORNA BARANDA'!F32</f>
        <v>34</v>
      </c>
      <c r="G30" s="597">
        <f>'IZBORNA OPOVO'!G30+'IZBORNA SEFKERIN'!G30+'IZBORNA SAKULE'!G30+'IZBORNA BARANDA'!G30+'IZBORNA OPOVO'!G31+'IZBORNA SEFKERIN'!G31+'IZBORNA SAKULE'!G31+'IZBORNA BARANDA'!G31+'IZBORNA OPOVO'!G32+'IZBORNA SEFKERIN'!G32+'IZBORNA SAKULE'!G32+'IZBORNA BARANDA'!G32</f>
        <v>34</v>
      </c>
      <c r="H30" s="600">
        <f>'IZBORNA OPOVO'!H30+'IZBORNA SEFKERIN'!H30+'IZBORNA SAKULE'!H30+'IZBORNA BARANDA'!H30+'IZBORNA OPOVO'!H31+'IZBORNA SEFKERIN'!H31+'IZBORNA SAKULE'!H31+'IZBORNA BARANDA'!H31+'IZBORNA OPOVO'!H32+'IZBORNA SEFKERIN'!H32+'IZBORNA SAKULE'!H32+'IZBORNA BARANDA'!H32</f>
        <v>32</v>
      </c>
      <c r="I30" s="601">
        <f>'IZBORNA OPOVO'!I30+'IZBORNA SEFKERIN'!I30+'IZBORNA SAKULE'!I30+'IZBORNA BARANDA'!I30+'IZBORNA OPOVO'!I31+'IZBORNA SEFKERIN'!I31+'IZBORNA SAKULE'!I31+'IZBORNA BARANDA'!I31+'IZBORNA OPOVO'!I32+'IZBORNA SEFKERIN'!I32+'IZBORNA SAKULE'!I32+'IZBORNA BARANDA'!I32</f>
        <v>136</v>
      </c>
      <c r="J30" s="602">
        <f>'IZBORNA OPOVO'!J30+'IZBORNA SEFKERIN'!J30+'IZBORNA SAKULE'!J30+'IZBORNA BARANDA'!J30+'IZBORNA OPOVO'!J31+'IZBORNA SEFKERIN'!J31+'IZBORNA SAKULE'!J31+'IZBORNA BARANDA'!J31+'IZBORNA OPOVO'!J32+'IZBORNA SEFKERIN'!J32+'IZBORNA SAKULE'!J32+'IZBORNA BARANDA'!J32</f>
        <v>136</v>
      </c>
      <c r="K30" s="600">
        <f>'IZBORNA OPOVO'!K30+'IZBORNA SEFKERIN'!K30+'IZBORNA SAKULE'!K30+'IZBORNA BARANDA'!K30+'IZBORNA OPOVO'!K31+'IZBORNA SEFKERIN'!K31+'IZBORNA SAKULE'!K31+'IZBORNA BARANDA'!K31+'IZBORNA OPOVO'!K32+'IZBORNA SEFKERIN'!K32+'IZBORNA SAKULE'!K32+'IZBORNA BARANDA'!K32</f>
        <v>0</v>
      </c>
      <c r="L30" s="601">
        <f>'IZBORNA OPOVO'!L30+'IZBORNA SEFKERIN'!L30+'IZBORNA SAKULE'!L30+'IZBORNA BARANDA'!L30+'IZBORNA OPOVO'!L31+'IZBORNA SEFKERIN'!L31+'IZBORNA SAKULE'!L31+'IZBORNA BARANDA'!L31+'IZBORNA OPOVO'!L32+'IZBORNA SEFKERIN'!L32+'IZBORNA SAKULE'!L32+'IZBORNA BARANDA'!L32</f>
        <v>0</v>
      </c>
      <c r="M30" s="602">
        <f>'IZBORNA OPOVO'!M30+'IZBORNA SEFKERIN'!M30+'IZBORNA SAKULE'!M30+'IZBORNA BARANDA'!M30+'IZBORNA OPOVO'!M31+'IZBORNA SEFKERIN'!M31+'IZBORNA SAKULE'!M31+'IZBORNA BARANDA'!M31+'IZBORNA OPOVO'!M32+'IZBORNA SEFKERIN'!M32+'IZBORNA SAKULE'!M32+'IZBORNA BARANDA'!M32</f>
        <v>0</v>
      </c>
      <c r="N30" s="600">
        <f>'IZBORNA OPOVO'!N30+'IZBORNA SEFKERIN'!N30+'IZBORNA SAKULE'!N30+'IZBORNA BARANDA'!N30+'IZBORNA OPOVO'!N31+'IZBORNA SEFKERIN'!N31+'IZBORNA SAKULE'!N31+'IZBORNA BARANDA'!N31+'IZBORNA OPOVO'!N32+'IZBORNA SEFKERIN'!N32+'IZBORNA SAKULE'!N32+'IZBORNA BARANDA'!N32</f>
        <v>0</v>
      </c>
      <c r="O30" s="601">
        <f>'IZBORNA OPOVO'!O30+'IZBORNA SEFKERIN'!O30+'IZBORNA SAKULE'!O30+'IZBORNA BARANDA'!O30+'IZBORNA OPOVO'!O31+'IZBORNA SEFKERIN'!O31+'IZBORNA SAKULE'!O31+'IZBORNA BARANDA'!O31+'IZBORNA OPOVO'!O32+'IZBORNA SEFKERIN'!O32+'IZBORNA SAKULE'!O32+'IZBORNA BARANDA'!O32</f>
        <v>0</v>
      </c>
      <c r="P30" s="602">
        <f>'IZBORNA OPOVO'!P30+'IZBORNA SEFKERIN'!P30+'IZBORNA SAKULE'!P30+'IZBORNA BARANDA'!P30+'IZBORNA OPOVO'!P31+'IZBORNA SEFKERIN'!P31+'IZBORNA SAKULE'!P31+'IZBORNA BARANDA'!P31+'IZBORNA OPOVO'!P32+'IZBORNA SEFKERIN'!P32+'IZBORNA SAKULE'!P32+'IZBORNA BARANDA'!P32</f>
        <v>0</v>
      </c>
      <c r="Q30" s="600">
        <f>'IZBORNA OPOVO'!Q30+'IZBORNA SEFKERIN'!Q30+'IZBORNA SAKULE'!Q30+'IZBORNA BARANDA'!Q30+'IZBORNA OPOVO'!Q31+'IZBORNA SEFKERIN'!Q31+'IZBORNA SAKULE'!Q31+'IZBORNA BARANDA'!Q31+'IZBORNA OPOVO'!Q32+'IZBORNA SEFKERIN'!Q32+'IZBORNA SAKULE'!Q32+'IZBORNA BARANDA'!Q32</f>
        <v>0</v>
      </c>
      <c r="R30" s="601">
        <f>'IZBORNA OPOVO'!R30+'IZBORNA SEFKERIN'!R30+'IZBORNA SAKULE'!R30+'IZBORNA BARANDA'!R30+'IZBORNA OPOVO'!R31+'IZBORNA SEFKERIN'!R31+'IZBORNA SAKULE'!R31+'IZBORNA BARANDA'!R31+'IZBORNA OPOVO'!R32+'IZBORNA SEFKERIN'!R32+'IZBORNA SAKULE'!R32+'IZBORNA BARANDA'!R32</f>
        <v>0</v>
      </c>
      <c r="S30" s="602">
        <f>'IZBORNA OPOVO'!S30+'IZBORNA SEFKERIN'!S30+'IZBORNA SAKULE'!S30+'IZBORNA BARANDA'!S30+'IZBORNA OPOVO'!S31+'IZBORNA SEFKERIN'!S31+'IZBORNA SAKULE'!S31+'IZBORNA BARANDA'!S31+'IZBORNA OPOVO'!S32+'IZBORNA SEFKERIN'!S32+'IZBORNA SAKULE'!S32+'IZBORNA BARANDA'!S32</f>
        <v>0</v>
      </c>
      <c r="T30" s="600">
        <f>'IZBORNA OPOVO'!T30+'IZBORNA SEFKERIN'!T30+'IZBORNA SAKULE'!T30+'IZBORNA BARANDA'!T30+'IZBORNA OPOVO'!T31+'IZBORNA SEFKERIN'!T31+'IZBORNA SAKULE'!T31+'IZBORNA BARANDA'!T31+'IZBORNA OPOVO'!T32+'IZBORNA SEFKERIN'!T32+'IZBORNA SAKULE'!T32+'IZBORNA BARANDA'!T32</f>
        <v>7</v>
      </c>
      <c r="U30" s="601">
        <f>'IZBORNA OPOVO'!U30+'IZBORNA SEFKERIN'!U30+'IZBORNA SAKULE'!U30+'IZBORNA BARANDA'!U30+'IZBORNA OPOVO'!U31+'IZBORNA SEFKERIN'!U31+'IZBORNA SAKULE'!U31+'IZBORNA BARANDA'!U31+'IZBORNA OPOVO'!U32+'IZBORNA SEFKERIN'!U32+'IZBORNA SAKULE'!U32+'IZBORNA BARANDA'!U32</f>
        <v>36</v>
      </c>
      <c r="V30" s="602">
        <f>'IZBORNA OPOVO'!V30+'IZBORNA SEFKERIN'!V30+'IZBORNA SAKULE'!V30+'IZBORNA BARANDA'!V30+'IZBORNA OPOVO'!V31+'IZBORNA SEFKERIN'!V31+'IZBORNA SAKULE'!V31+'IZBORNA BARANDA'!V31+'IZBORNA OPOVO'!V32+'IZBORNA SEFKERIN'!V32+'IZBORNA SAKULE'!V32+'IZBORNA BARANDA'!V32</f>
        <v>36</v>
      </c>
      <c r="W30" s="600">
        <f>'IZBORNA OPOVO'!W30+'IZBORNA SEFKERIN'!W30+'IZBORNA SAKULE'!W30+'IZBORNA BARANDA'!W30+'IZBORNA OPOVO'!W31+'IZBORNA SEFKERIN'!W31+'IZBORNA SAKULE'!W31+'IZBORNA BARANDA'!W31+'IZBORNA OPOVO'!W32+'IZBORNA SEFKERIN'!W32+'IZBORNA SAKULE'!W32+'IZBORNA BARANDA'!W32</f>
        <v>7</v>
      </c>
      <c r="X30" s="601">
        <f>'IZBORNA OPOVO'!X30+'IZBORNA SEFKERIN'!X30+'IZBORNA SAKULE'!X30+'IZBORNA BARANDA'!X30+'IZBORNA OPOVO'!X31+'IZBORNA SEFKERIN'!X31+'IZBORNA SAKULE'!X31+'IZBORNA BARANDA'!X31+'IZBORNA OPOVO'!X32+'IZBORNA SEFKERIN'!X32+'IZBORNA SAKULE'!X32+'IZBORNA BARANDA'!X32</f>
        <v>136</v>
      </c>
      <c r="Y30" s="602">
        <f>'IZBORNA OPOVO'!Y30+'IZBORNA SEFKERIN'!Y30+'IZBORNA SAKULE'!Y30+'IZBORNA BARANDA'!Y30+'IZBORNA OPOVO'!Y31+'IZBORNA SEFKERIN'!Y31+'IZBORNA SAKULE'!Y31+'IZBORNA BARANDA'!Y31+'IZBORNA OPOVO'!Y32+'IZBORNA SEFKERIN'!Y32+'IZBORNA SAKULE'!Y32+'IZBORNA BARANDA'!Y32</f>
        <v>136</v>
      </c>
      <c r="Z30" s="600">
        <f>'IZBORNA OPOVO'!Z30+'IZBORNA SEFKERIN'!Z30+'IZBORNA SAKULE'!Z30+'IZBORNA BARANDA'!Z30+'IZBORNA OPOVO'!Z31+'IZBORNA SEFKERIN'!Z31+'IZBORNA SAKULE'!Z31+'IZBORNA BARANDA'!Z31+'IZBORNA OPOVO'!Z32+'IZBORNA SEFKERIN'!Z32+'IZBORNA SAKULE'!Z32+'IZBORNA BARANDA'!Z32</f>
        <v>0</v>
      </c>
      <c r="AA30" s="601">
        <f>'IZBORNA OPOVO'!AA30+'IZBORNA SEFKERIN'!AA30+'IZBORNA SAKULE'!AA30+'IZBORNA BARANDA'!AA30+'IZBORNA OPOVO'!AA31+'IZBORNA SEFKERIN'!AA31+'IZBORNA SAKULE'!AA31+'IZBORNA BARANDA'!AA31+'IZBORNA OPOVO'!AA32+'IZBORNA SEFKERIN'!AA32+'IZBORNA SAKULE'!AA32+'IZBORNA BARANDA'!AA32</f>
        <v>0</v>
      </c>
      <c r="AB30" s="602">
        <f>'IZBORNA OPOVO'!AB30+'IZBORNA SEFKERIN'!AB30+'IZBORNA SAKULE'!AB30+'IZBORNA BARANDA'!AB30+'IZBORNA OPOVO'!AB31+'IZBORNA SEFKERIN'!AB31+'IZBORNA SAKULE'!AB31+'IZBORNA BARANDA'!AB31+'IZBORNA OPOVO'!AB32+'IZBORNA SEFKERIN'!AB32+'IZBORNA SAKULE'!AB32+'IZBORNA BARANDA'!AB32</f>
        <v>0</v>
      </c>
      <c r="AC30" s="600">
        <f>'IZBORNA OPOVO'!AC30+'IZBORNA SEFKERIN'!AC30+'IZBORNA SAKULE'!AC30+'IZBORNA BARANDA'!AC30+'IZBORNA OPOVO'!AC31+'IZBORNA SEFKERIN'!AC31+'IZBORNA SAKULE'!AC31+'IZBORNA BARANDA'!AC31+'IZBORNA OPOVO'!AC32+'IZBORNA SEFKERIN'!AC32+'IZBORNA SAKULE'!AC32+'IZBORNA BARANDA'!AC32</f>
        <v>97</v>
      </c>
      <c r="AD30" s="601">
        <f>'IZBORNA OPOVO'!AD30+'IZBORNA SEFKERIN'!AD30+'IZBORNA SAKULE'!AD30+'IZBORNA BARANDA'!AD30+'IZBORNA OPOVO'!AD31+'IZBORNA SEFKERIN'!AD31+'IZBORNA SAKULE'!AD31+'IZBORNA BARANDA'!AD31+'IZBORNA OPOVO'!AD32+'IZBORNA SEFKERIN'!AD32+'IZBORNA SAKULE'!AD32+'IZBORNA BARANDA'!AD32</f>
        <v>340</v>
      </c>
      <c r="AE30" s="602">
        <f>'IZBORNA OPOVO'!AE30+'IZBORNA SEFKERIN'!AE30+'IZBORNA SAKULE'!AE30+'IZBORNA BARANDA'!AE30+'IZBORNA OPOVO'!AE31+'IZBORNA SEFKERIN'!AE31+'IZBORNA SAKULE'!AE31+'IZBORNA BARANDA'!AE31+'IZBORNA OPOVO'!AE32+'IZBORNA SEFKERIN'!AE32+'IZBORNA SAKULE'!AE32+'IZBORNA BARANDA'!AE32</f>
        <v>340</v>
      </c>
      <c r="AF30" s="600">
        <f>'IZBORNA OPOVO'!AF30+'IZBORNA SEFKERIN'!AF30+'IZBORNA SAKULE'!AF30+'IZBORNA BARANDA'!AF30+'IZBORNA OPOVO'!AF31+'IZBORNA SEFKERIN'!AF31+'IZBORNA SAKULE'!AF31+'IZBORNA BARANDA'!AF31+'IZBORNA OPOVO'!AF32+'IZBORNA SEFKERIN'!AF32+'IZBORNA SAKULE'!AF32+'IZBORNA BARANDA'!AF32</f>
        <v>97</v>
      </c>
      <c r="AG30" s="601">
        <f>'IZBORNA OPOVO'!AG30+'IZBORNA SEFKERIN'!AG30+'IZBORNA SAKULE'!AG30+'IZBORNA BARANDA'!AG30+'IZBORNA OPOVO'!AG31+'IZBORNA SEFKERIN'!AG31+'IZBORNA SAKULE'!AG31+'IZBORNA BARANDA'!AG31+'IZBORNA OPOVO'!AG32+'IZBORNA SEFKERIN'!AG32+'IZBORNA SAKULE'!AG32+'IZBORNA BARANDA'!AG32</f>
        <v>170</v>
      </c>
      <c r="AH30" s="602">
        <f>'IZBORNA OPOVO'!AH30+'IZBORNA SEFKERIN'!AH30+'IZBORNA SAKULE'!AH30+'IZBORNA BARANDA'!AH30+'IZBORNA OPOVO'!AH31+'IZBORNA SEFKERIN'!AH31+'IZBORNA SAKULE'!AH31+'IZBORNA BARANDA'!AH31+'IZBORNA OPOVO'!AH32+'IZBORNA SEFKERIN'!AH32+'IZBORNA SAKULE'!AH32+'IZBORNA BARANDA'!AH32</f>
        <v>170</v>
      </c>
      <c r="AI30" s="600">
        <f>'IZBORNA OPOVO'!AI30+'IZBORNA SEFKERIN'!AI30+'IZBORNA SAKULE'!AI30+'IZBORNA BARANDA'!AI30+'IZBORNA OPOVO'!AI31+'IZBORNA SEFKERIN'!AI31+'IZBORNA SAKULE'!AI31+'IZBORNA BARANDA'!AI31+'IZBORNA OPOVO'!AI32+'IZBORNA SEFKERIN'!AI32+'IZBORNA SAKULE'!AI32+'IZBORNA BARANDA'!AI32</f>
        <v>97</v>
      </c>
      <c r="AJ30" s="601">
        <f>'IZBORNA OPOVO'!AJ30+'IZBORNA SEFKERIN'!AJ30+'IZBORNA SAKULE'!AJ30+'IZBORNA BARANDA'!AJ30+'IZBORNA OPOVO'!AJ31+'IZBORNA SEFKERIN'!AJ31+'IZBORNA SAKULE'!AJ31+'IZBORNA BARANDA'!AJ31+'IZBORNA OPOVO'!AJ32+'IZBORNA SEFKERIN'!AJ32+'IZBORNA SAKULE'!AJ32+'IZBORNA BARANDA'!AJ32</f>
        <v>170</v>
      </c>
      <c r="AK30" s="602">
        <f>'IZBORNA OPOVO'!AK30+'IZBORNA SEFKERIN'!AK30+'IZBORNA SAKULE'!AK30+'IZBORNA BARANDA'!AK30+'IZBORNA OPOVO'!AK31+'IZBORNA SEFKERIN'!AK31+'IZBORNA SAKULE'!AK31+'IZBORNA BARANDA'!AK31+'IZBORNA OPOVO'!AK32+'IZBORNA SEFKERIN'!AK32+'IZBORNA SAKULE'!AK32+'IZBORNA BARANDA'!AK32</f>
        <v>170</v>
      </c>
      <c r="AL30" s="600">
        <f>'IZBORNA OPOVO'!AL30+'IZBORNA SEFKERIN'!AL30+'IZBORNA SAKULE'!AL30+'IZBORNA BARANDA'!AL30+'IZBORNA OPOVO'!AL31+'IZBORNA SEFKERIN'!AL31+'IZBORNA SAKULE'!AL31+'IZBORNA BARANDA'!AL31+'IZBORNA OPOVO'!AL32+'IZBORNA SEFKERIN'!AL32+'IZBORNA SAKULE'!AL32+'IZBORNA BARANDA'!AL32</f>
        <v>0</v>
      </c>
      <c r="AM30" s="601">
        <f>'IZBORNA OPOVO'!AM30+'IZBORNA SEFKERIN'!AM30+'IZBORNA SAKULE'!AM30+'IZBORNA BARANDA'!AM30+'IZBORNA OPOVO'!AM31+'IZBORNA SEFKERIN'!AM31+'IZBORNA SAKULE'!AM31+'IZBORNA BARANDA'!AM31+'IZBORNA OPOVO'!AM32+'IZBORNA SEFKERIN'!AM32+'IZBORNA SAKULE'!AM32+'IZBORNA BARANDA'!AM32</f>
        <v>0</v>
      </c>
      <c r="AN30" s="602">
        <f>'IZBORNA OPOVO'!AN30+'IZBORNA SEFKERIN'!AN30+'IZBORNA SAKULE'!AN30+'IZBORNA BARANDA'!AN30+'IZBORNA OPOVO'!AN31+'IZBORNA SEFKERIN'!AN31+'IZBORNA SAKULE'!AN31+'IZBORNA BARANDA'!AN31+'IZBORNA OPOVO'!AN32+'IZBORNA SEFKERIN'!AN32+'IZBORNA SAKULE'!AN32+'IZBORNA BARANDA'!AN32</f>
        <v>0</v>
      </c>
      <c r="AO30" s="57"/>
      <c r="AP30" s="54"/>
      <c r="AQ30" s="54"/>
      <c r="AR30" s="54"/>
      <c r="AS30" s="54"/>
      <c r="AT30" s="55"/>
    </row>
    <row r="31" spans="1:46" s="7" customFormat="1" ht="18" customHeight="1" hidden="1" thickBot="1">
      <c r="A31" s="351" t="s">
        <v>35</v>
      </c>
      <c r="B31" s="603"/>
      <c r="C31" s="604"/>
      <c r="D31" s="605"/>
      <c r="E31" s="603"/>
      <c r="F31" s="604"/>
      <c r="G31" s="605"/>
      <c r="H31" s="603"/>
      <c r="I31" s="604"/>
      <c r="J31" s="605"/>
      <c r="K31" s="603"/>
      <c r="L31" s="604"/>
      <c r="M31" s="605"/>
      <c r="N31" s="603"/>
      <c r="O31" s="604"/>
      <c r="P31" s="605"/>
      <c r="Q31" s="603"/>
      <c r="R31" s="604"/>
      <c r="S31" s="605"/>
      <c r="T31" s="603"/>
      <c r="U31" s="604"/>
      <c r="V31" s="605"/>
      <c r="W31" s="603"/>
      <c r="X31" s="604"/>
      <c r="Y31" s="605"/>
      <c r="Z31" s="603"/>
      <c r="AA31" s="604"/>
      <c r="AB31" s="605"/>
      <c r="AC31" s="603"/>
      <c r="AD31" s="604"/>
      <c r="AE31" s="605"/>
      <c r="AF31" s="606"/>
      <c r="AG31" s="607"/>
      <c r="AH31" s="608"/>
      <c r="AI31" s="606"/>
      <c r="AJ31" s="607"/>
      <c r="AK31" s="608"/>
      <c r="AL31" s="606"/>
      <c r="AM31" s="609"/>
      <c r="AN31" s="608"/>
      <c r="AO31" s="57"/>
      <c r="AP31" s="54"/>
      <c r="AQ31" s="54"/>
      <c r="AR31" s="54"/>
      <c r="AS31" s="54"/>
      <c r="AT31" s="55"/>
    </row>
    <row r="32" spans="1:46" s="7" customFormat="1" ht="18" customHeight="1" hidden="1" thickBot="1">
      <c r="A32" s="352" t="s">
        <v>87</v>
      </c>
      <c r="B32" s="603"/>
      <c r="C32" s="604"/>
      <c r="D32" s="605"/>
      <c r="E32" s="603"/>
      <c r="F32" s="604"/>
      <c r="G32" s="605"/>
      <c r="H32" s="603"/>
      <c r="I32" s="604"/>
      <c r="J32" s="605"/>
      <c r="K32" s="603"/>
      <c r="L32" s="604"/>
      <c r="M32" s="605"/>
      <c r="N32" s="603"/>
      <c r="O32" s="604"/>
      <c r="P32" s="605"/>
      <c r="Q32" s="603"/>
      <c r="R32" s="604"/>
      <c r="S32" s="605"/>
      <c r="T32" s="603"/>
      <c r="U32" s="604"/>
      <c r="V32" s="605"/>
      <c r="W32" s="603"/>
      <c r="X32" s="604"/>
      <c r="Y32" s="605"/>
      <c r="Z32" s="603"/>
      <c r="AA32" s="604"/>
      <c r="AB32" s="605"/>
      <c r="AC32" s="603"/>
      <c r="AD32" s="604"/>
      <c r="AE32" s="605"/>
      <c r="AF32" s="606"/>
      <c r="AG32" s="607"/>
      <c r="AH32" s="608"/>
      <c r="AI32" s="606"/>
      <c r="AJ32" s="607"/>
      <c r="AK32" s="608"/>
      <c r="AL32" s="606"/>
      <c r="AM32" s="609"/>
      <c r="AN32" s="608"/>
      <c r="AO32" s="57"/>
      <c r="AP32" s="54"/>
      <c r="AQ32" s="54"/>
      <c r="AR32" s="54"/>
      <c r="AS32" s="54"/>
      <c r="AT32" s="55"/>
    </row>
    <row r="33" spans="1:46" s="585" customFormat="1" ht="18" customHeight="1" thickBot="1">
      <c r="A33" s="580" t="s">
        <v>36</v>
      </c>
      <c r="B33" s="581">
        <f>SUM(B20:B32)</f>
        <v>240</v>
      </c>
      <c r="C33" s="582">
        <f aca="true" t="shared" si="2" ref="C33:AN33">SUM(C20:C32)</f>
        <v>422</v>
      </c>
      <c r="D33" s="583">
        <f t="shared" si="2"/>
        <v>423</v>
      </c>
      <c r="E33" s="581">
        <f>SUM(E20:E32)</f>
        <v>6</v>
      </c>
      <c r="F33" s="582">
        <f>SUM(F20:F32)</f>
        <v>34</v>
      </c>
      <c r="G33" s="583">
        <f>SUM(G20:G32)</f>
        <v>34</v>
      </c>
      <c r="H33" s="581">
        <f t="shared" si="2"/>
        <v>198</v>
      </c>
      <c r="I33" s="582">
        <f t="shared" si="2"/>
        <v>388</v>
      </c>
      <c r="J33" s="583">
        <f t="shared" si="2"/>
        <v>388</v>
      </c>
      <c r="K33" s="581">
        <f t="shared" si="2"/>
        <v>0</v>
      </c>
      <c r="L33" s="582">
        <f t="shared" si="2"/>
        <v>0</v>
      </c>
      <c r="M33" s="583">
        <f t="shared" si="2"/>
        <v>0</v>
      </c>
      <c r="N33" s="581">
        <f t="shared" si="2"/>
        <v>0</v>
      </c>
      <c r="O33" s="582">
        <f t="shared" si="2"/>
        <v>0</v>
      </c>
      <c r="P33" s="583">
        <f t="shared" si="2"/>
        <v>0</v>
      </c>
      <c r="Q33" s="581">
        <f>SUM(Q20:Q32)</f>
        <v>0</v>
      </c>
      <c r="R33" s="582">
        <f>SUM(R20:R32)</f>
        <v>0</v>
      </c>
      <c r="S33" s="583">
        <f>SUM(S20:S32)</f>
        <v>0</v>
      </c>
      <c r="T33" s="581">
        <f t="shared" si="2"/>
        <v>7</v>
      </c>
      <c r="U33" s="582">
        <f t="shared" si="2"/>
        <v>36</v>
      </c>
      <c r="V33" s="583">
        <f t="shared" si="2"/>
        <v>36</v>
      </c>
      <c r="W33" s="581">
        <f aca="true" t="shared" si="3" ref="W33:AB33">SUM(W20:W32)</f>
        <v>21</v>
      </c>
      <c r="X33" s="582">
        <f t="shared" si="3"/>
        <v>136</v>
      </c>
      <c r="Y33" s="583">
        <f t="shared" si="3"/>
        <v>136</v>
      </c>
      <c r="Z33" s="581">
        <f t="shared" si="3"/>
        <v>0</v>
      </c>
      <c r="AA33" s="582">
        <f t="shared" si="3"/>
        <v>0</v>
      </c>
      <c r="AB33" s="583">
        <f t="shared" si="3"/>
        <v>0</v>
      </c>
      <c r="AC33" s="581">
        <f t="shared" si="2"/>
        <v>443</v>
      </c>
      <c r="AD33" s="582">
        <f t="shared" si="2"/>
        <v>1636</v>
      </c>
      <c r="AE33" s="583">
        <f t="shared" si="2"/>
        <v>1636</v>
      </c>
      <c r="AF33" s="581">
        <f t="shared" si="2"/>
        <v>443</v>
      </c>
      <c r="AG33" s="582">
        <f t="shared" si="2"/>
        <v>818</v>
      </c>
      <c r="AH33" s="583">
        <f t="shared" si="2"/>
        <v>818</v>
      </c>
      <c r="AI33" s="581">
        <f t="shared" si="2"/>
        <v>443</v>
      </c>
      <c r="AJ33" s="582">
        <f t="shared" si="2"/>
        <v>818</v>
      </c>
      <c r="AK33" s="583">
        <f t="shared" si="2"/>
        <v>818</v>
      </c>
      <c r="AL33" s="581">
        <f t="shared" si="2"/>
        <v>0</v>
      </c>
      <c r="AM33" s="582">
        <f t="shared" si="2"/>
        <v>0</v>
      </c>
      <c r="AN33" s="583">
        <f t="shared" si="2"/>
        <v>0</v>
      </c>
      <c r="AO33" s="584"/>
      <c r="AP33" s="584"/>
      <c r="AQ33" s="584"/>
      <c r="AR33" s="584"/>
      <c r="AS33" s="584"/>
      <c r="AT33" s="584"/>
    </row>
    <row r="34" spans="1:46" s="591" customFormat="1" ht="18" customHeight="1" thickBot="1">
      <c r="A34" s="586" t="s">
        <v>37</v>
      </c>
      <c r="B34" s="587">
        <f>B19+B33</f>
        <v>466</v>
      </c>
      <c r="C34" s="588">
        <f aca="true" t="shared" si="4" ref="C34:AN34">C19+C33</f>
        <v>854</v>
      </c>
      <c r="D34" s="589">
        <f t="shared" si="4"/>
        <v>855</v>
      </c>
      <c r="E34" s="587">
        <f>E19+E33</f>
        <v>8</v>
      </c>
      <c r="F34" s="588">
        <f>F19+F33</f>
        <v>34</v>
      </c>
      <c r="G34" s="589">
        <f>G19+G33</f>
        <v>34</v>
      </c>
      <c r="H34" s="587">
        <f t="shared" si="4"/>
        <v>404</v>
      </c>
      <c r="I34" s="588">
        <f t="shared" si="4"/>
        <v>820</v>
      </c>
      <c r="J34" s="589">
        <f t="shared" si="4"/>
        <v>820</v>
      </c>
      <c r="K34" s="587">
        <f t="shared" si="4"/>
        <v>113</v>
      </c>
      <c r="L34" s="588">
        <f t="shared" si="4"/>
        <v>180</v>
      </c>
      <c r="M34" s="589">
        <f t="shared" si="4"/>
        <v>180</v>
      </c>
      <c r="N34" s="587">
        <f t="shared" si="4"/>
        <v>101</v>
      </c>
      <c r="O34" s="588">
        <f t="shared" si="4"/>
        <v>180</v>
      </c>
      <c r="P34" s="589">
        <f t="shared" si="4"/>
        <v>180</v>
      </c>
      <c r="Q34" s="587">
        <f>Q19+Q33</f>
        <v>112</v>
      </c>
      <c r="R34" s="588">
        <f>R19+R33</f>
        <v>216</v>
      </c>
      <c r="S34" s="589">
        <f>S19+S33</f>
        <v>216</v>
      </c>
      <c r="T34" s="587">
        <f t="shared" si="4"/>
        <v>7</v>
      </c>
      <c r="U34" s="588">
        <f t="shared" si="4"/>
        <v>36</v>
      </c>
      <c r="V34" s="589">
        <f t="shared" si="4"/>
        <v>36</v>
      </c>
      <c r="W34" s="587">
        <f aca="true" t="shared" si="5" ref="W34:AB34">W19+W33</f>
        <v>21</v>
      </c>
      <c r="X34" s="588">
        <f t="shared" si="5"/>
        <v>136</v>
      </c>
      <c r="Y34" s="589">
        <f t="shared" si="5"/>
        <v>136</v>
      </c>
      <c r="Z34" s="587">
        <f t="shared" si="5"/>
        <v>107</v>
      </c>
      <c r="AA34" s="588">
        <f t="shared" si="5"/>
        <v>216</v>
      </c>
      <c r="AB34" s="589">
        <f t="shared" si="5"/>
        <v>216</v>
      </c>
      <c r="AC34" s="587">
        <f t="shared" si="4"/>
        <v>443</v>
      </c>
      <c r="AD34" s="588">
        <f t="shared" si="4"/>
        <v>1636</v>
      </c>
      <c r="AE34" s="589">
        <f t="shared" si="4"/>
        <v>1636</v>
      </c>
      <c r="AF34" s="587">
        <f t="shared" si="4"/>
        <v>443</v>
      </c>
      <c r="AG34" s="588">
        <f t="shared" si="4"/>
        <v>818</v>
      </c>
      <c r="AH34" s="589">
        <f t="shared" si="4"/>
        <v>818</v>
      </c>
      <c r="AI34" s="587">
        <f t="shared" si="4"/>
        <v>443</v>
      </c>
      <c r="AJ34" s="588">
        <f t="shared" si="4"/>
        <v>818</v>
      </c>
      <c r="AK34" s="589">
        <f t="shared" si="4"/>
        <v>818</v>
      </c>
      <c r="AL34" s="587">
        <f t="shared" si="4"/>
        <v>0</v>
      </c>
      <c r="AM34" s="588">
        <f t="shared" si="4"/>
        <v>0</v>
      </c>
      <c r="AN34" s="589">
        <f t="shared" si="4"/>
        <v>0</v>
      </c>
      <c r="AO34" s="590"/>
      <c r="AP34" s="590"/>
      <c r="AQ34" s="590"/>
      <c r="AR34" s="590"/>
      <c r="AS34" s="590"/>
      <c r="AT34" s="590"/>
    </row>
    <row r="35" spans="41:46" ht="15.75">
      <c r="AO35" s="48"/>
      <c r="AP35" s="48"/>
      <c r="AQ35" s="48"/>
      <c r="AR35" s="48"/>
      <c r="AS35" s="48"/>
      <c r="AT35" s="48"/>
    </row>
    <row r="36" ht="15.75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</sheetData>
  <sheetProtection selectLockedCells="1"/>
  <mergeCells count="15">
    <mergeCell ref="A1:AN1"/>
    <mergeCell ref="A2:AN2"/>
    <mergeCell ref="B4:D4"/>
    <mergeCell ref="H4:J4"/>
    <mergeCell ref="K4:M4"/>
    <mergeCell ref="E4:G4"/>
    <mergeCell ref="W4:Y4"/>
    <mergeCell ref="Z4:AB4"/>
    <mergeCell ref="AL4:AN4"/>
    <mergeCell ref="AI4:AK4"/>
    <mergeCell ref="N4:P4"/>
    <mergeCell ref="T4:V4"/>
    <mergeCell ref="AC4:AE4"/>
    <mergeCell ref="AF4:AH4"/>
    <mergeCell ref="Q4:S4"/>
  </mergeCells>
  <printOptions horizontalCentered="1" verticalCentered="1"/>
  <pageMargins left="0.31496062992125984" right="0.2755905511811024" top="0.53" bottom="0.984251968503937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zoomScalePageLayoutView="0" workbookViewId="0" topLeftCell="A1">
      <selection activeCell="O22" sqref="O22"/>
    </sheetView>
  </sheetViews>
  <sheetFormatPr defaultColWidth="0" defaultRowHeight="15" zeroHeight="1"/>
  <cols>
    <col min="1" max="7" width="6" style="0" customWidth="1"/>
    <col min="8" max="8" width="6" style="32" customWidth="1"/>
    <col min="9" max="9" width="6" style="0" customWidth="1"/>
    <col min="10" max="10" width="6" style="32" customWidth="1"/>
    <col min="11" max="11" width="6" style="0" customWidth="1"/>
    <col min="12" max="12" width="6" style="30" customWidth="1"/>
    <col min="13" max="13" width="6" style="0" customWidth="1"/>
    <col min="14" max="14" width="6" style="30" customWidth="1"/>
    <col min="15" max="15" width="6" style="0" customWidth="1"/>
    <col min="16" max="16" width="6" style="30" customWidth="1"/>
    <col min="17" max="17" width="6" style="0" hidden="1" customWidth="1"/>
    <col min="18" max="18" width="6" style="0" customWidth="1"/>
    <col min="19" max="19" width="5.19921875" style="49" customWidth="1"/>
    <col min="20" max="16384" width="5.19921875" style="49" hidden="1" customWidth="1"/>
  </cols>
  <sheetData>
    <row r="1" spans="1:22" ht="29.25" customHeight="1">
      <c r="A1" s="697" t="s">
        <v>174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4"/>
      <c r="T1" s="64"/>
      <c r="U1" s="64"/>
      <c r="V1" s="64"/>
    </row>
    <row r="2" spans="1:22" ht="15.75">
      <c r="A2" s="696" t="s">
        <v>0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4"/>
      <c r="T2" s="64"/>
      <c r="U2" s="64"/>
      <c r="V2" s="64"/>
    </row>
    <row r="3" spans="1:22" ht="15.75" hidden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64"/>
      <c r="T3" s="64"/>
      <c r="U3" s="64"/>
      <c r="V3" s="64"/>
    </row>
    <row r="4" spans="1:18" ht="11.25" customHeight="1" thickBot="1">
      <c r="A4" s="109"/>
      <c r="B4" s="109"/>
      <c r="C4" s="109"/>
      <c r="D4" s="109"/>
      <c r="E4" s="109"/>
      <c r="F4" s="109"/>
      <c r="G4" s="109"/>
      <c r="H4" s="110"/>
      <c r="I4" s="109"/>
      <c r="J4" s="110"/>
      <c r="K4" s="109"/>
      <c r="L4" s="111"/>
      <c r="M4" s="109"/>
      <c r="N4" s="111"/>
      <c r="O4" s="109"/>
      <c r="P4" s="111"/>
      <c r="Q4" s="109"/>
      <c r="R4" s="109"/>
    </row>
    <row r="5" spans="1:21" s="6" customFormat="1" ht="63.75" customHeight="1">
      <c r="A5" s="395" t="s">
        <v>3</v>
      </c>
      <c r="B5" s="391" t="s">
        <v>40</v>
      </c>
      <c r="C5" s="390" t="s">
        <v>41</v>
      </c>
      <c r="D5" s="390" t="s">
        <v>42</v>
      </c>
      <c r="E5" s="390" t="s">
        <v>43</v>
      </c>
      <c r="F5" s="390" t="s">
        <v>44</v>
      </c>
      <c r="G5" s="391" t="s">
        <v>45</v>
      </c>
      <c r="H5" s="392" t="s">
        <v>46</v>
      </c>
      <c r="I5" s="390" t="s">
        <v>47</v>
      </c>
      <c r="J5" s="392" t="s">
        <v>48</v>
      </c>
      <c r="K5" s="390" t="s">
        <v>49</v>
      </c>
      <c r="L5" s="392" t="s">
        <v>50</v>
      </c>
      <c r="M5" s="390" t="s">
        <v>157</v>
      </c>
      <c r="N5" s="392" t="s">
        <v>51</v>
      </c>
      <c r="O5" s="390" t="s">
        <v>158</v>
      </c>
      <c r="P5" s="392" t="s">
        <v>110</v>
      </c>
      <c r="Q5" s="391"/>
      <c r="R5" s="393" t="s">
        <v>52</v>
      </c>
      <c r="S5" s="51"/>
      <c r="T5" s="51"/>
      <c r="U5" s="52"/>
    </row>
    <row r="6" spans="1:22" s="7" customFormat="1" ht="18" customHeight="1">
      <c r="A6" s="349" t="s">
        <v>154</v>
      </c>
      <c r="B6" s="285"/>
      <c r="C6" s="284"/>
      <c r="D6" s="284"/>
      <c r="E6" s="284"/>
      <c r="F6" s="284"/>
      <c r="G6" s="285"/>
      <c r="H6" s="102"/>
      <c r="I6" s="284"/>
      <c r="J6" s="102"/>
      <c r="K6" s="284"/>
      <c r="L6" s="102"/>
      <c r="M6" s="284"/>
      <c r="N6" s="102"/>
      <c r="O6" s="284"/>
      <c r="P6" s="102"/>
      <c r="Q6" s="285"/>
      <c r="R6" s="394">
        <f>SUM(B6:Q6)</f>
        <v>0</v>
      </c>
      <c r="S6" s="54"/>
      <c r="T6" s="54"/>
      <c r="U6" s="54"/>
      <c r="V6" s="55"/>
    </row>
    <row r="7" spans="1:22" s="7" customFormat="1" ht="18" customHeight="1">
      <c r="A7" s="351" t="s">
        <v>15</v>
      </c>
      <c r="B7" s="285"/>
      <c r="C7" s="284"/>
      <c r="D7" s="284"/>
      <c r="E7" s="284"/>
      <c r="F7" s="284"/>
      <c r="G7" s="285"/>
      <c r="H7" s="102"/>
      <c r="I7" s="284"/>
      <c r="J7" s="102"/>
      <c r="K7" s="284"/>
      <c r="L7" s="102"/>
      <c r="M7" s="284"/>
      <c r="N7" s="102"/>
      <c r="O7" s="284"/>
      <c r="P7" s="102"/>
      <c r="Q7" s="285"/>
      <c r="R7" s="394">
        <f aca="true" t="shared" si="0" ref="R7:R32">SUM(B7:Q7)</f>
        <v>0</v>
      </c>
      <c r="S7" s="54"/>
      <c r="T7" s="54"/>
      <c r="U7" s="54"/>
      <c r="V7" s="55"/>
    </row>
    <row r="8" spans="1:22" s="7" customFormat="1" ht="18" customHeight="1">
      <c r="A8" s="351" t="s">
        <v>16</v>
      </c>
      <c r="B8" s="285"/>
      <c r="C8" s="284"/>
      <c r="D8" s="284"/>
      <c r="E8" s="284"/>
      <c r="F8" s="284"/>
      <c r="G8" s="285"/>
      <c r="H8" s="102"/>
      <c r="I8" s="284"/>
      <c r="J8" s="102"/>
      <c r="K8" s="284"/>
      <c r="L8" s="102"/>
      <c r="M8" s="284"/>
      <c r="N8" s="102"/>
      <c r="O8" s="284"/>
      <c r="P8" s="102"/>
      <c r="Q8" s="285"/>
      <c r="R8" s="394">
        <f t="shared" si="0"/>
        <v>0</v>
      </c>
      <c r="S8" s="54"/>
      <c r="T8" s="54"/>
      <c r="U8" s="54"/>
      <c r="V8" s="55"/>
    </row>
    <row r="9" spans="1:22" s="7" customFormat="1" ht="18" customHeight="1" hidden="1">
      <c r="A9" s="351" t="s">
        <v>85</v>
      </c>
      <c r="B9" s="285"/>
      <c r="C9" s="284"/>
      <c r="D9" s="284"/>
      <c r="E9" s="284"/>
      <c r="F9" s="284"/>
      <c r="G9" s="285"/>
      <c r="H9" s="102"/>
      <c r="I9" s="284"/>
      <c r="J9" s="102"/>
      <c r="K9" s="284"/>
      <c r="L9" s="102"/>
      <c r="M9" s="284"/>
      <c r="N9" s="102"/>
      <c r="O9" s="284"/>
      <c r="P9" s="102"/>
      <c r="Q9" s="285"/>
      <c r="R9" s="394">
        <f t="shared" si="0"/>
        <v>0</v>
      </c>
      <c r="S9" s="54"/>
      <c r="T9" s="54"/>
      <c r="U9" s="54"/>
      <c r="V9" s="55"/>
    </row>
    <row r="10" spans="1:22" s="7" customFormat="1" ht="18" customHeight="1">
      <c r="A10" s="351" t="s">
        <v>17</v>
      </c>
      <c r="B10" s="285"/>
      <c r="C10" s="284"/>
      <c r="D10" s="284"/>
      <c r="E10" s="284"/>
      <c r="F10" s="284"/>
      <c r="G10" s="285"/>
      <c r="H10" s="102"/>
      <c r="I10" s="284"/>
      <c r="J10" s="102"/>
      <c r="K10" s="284"/>
      <c r="L10" s="102"/>
      <c r="M10" s="284"/>
      <c r="N10" s="102"/>
      <c r="O10" s="284"/>
      <c r="P10" s="102"/>
      <c r="Q10" s="285"/>
      <c r="R10" s="394">
        <f t="shared" si="0"/>
        <v>0</v>
      </c>
      <c r="S10" s="54"/>
      <c r="T10" s="54"/>
      <c r="U10" s="54"/>
      <c r="V10" s="55"/>
    </row>
    <row r="11" spans="1:22" s="7" customFormat="1" ht="18" customHeight="1">
      <c r="A11" s="351" t="s">
        <v>18</v>
      </c>
      <c r="B11" s="285">
        <v>1</v>
      </c>
      <c r="C11" s="284"/>
      <c r="D11" s="284">
        <v>1</v>
      </c>
      <c r="E11" s="284"/>
      <c r="F11" s="284"/>
      <c r="G11" s="285"/>
      <c r="H11" s="102"/>
      <c r="I11" s="284"/>
      <c r="J11" s="102"/>
      <c r="K11" s="284"/>
      <c r="L11" s="102">
        <v>1</v>
      </c>
      <c r="M11" s="284">
        <v>1</v>
      </c>
      <c r="N11" s="102">
        <v>1</v>
      </c>
      <c r="O11" s="284"/>
      <c r="P11" s="102">
        <v>1</v>
      </c>
      <c r="Q11" s="285"/>
      <c r="R11" s="394">
        <f t="shared" si="0"/>
        <v>6</v>
      </c>
      <c r="S11" s="54"/>
      <c r="T11" s="54"/>
      <c r="U11" s="54"/>
      <c r="V11" s="55"/>
    </row>
    <row r="12" spans="1:22" s="7" customFormat="1" ht="18" customHeight="1" hidden="1">
      <c r="A12" s="351" t="s">
        <v>86</v>
      </c>
      <c r="B12" s="285"/>
      <c r="C12" s="284"/>
      <c r="D12" s="284"/>
      <c r="E12" s="284"/>
      <c r="F12" s="284"/>
      <c r="G12" s="285"/>
      <c r="H12" s="102"/>
      <c r="I12" s="284"/>
      <c r="J12" s="102"/>
      <c r="K12" s="284"/>
      <c r="L12" s="102"/>
      <c r="M12" s="284"/>
      <c r="N12" s="102"/>
      <c r="O12" s="284"/>
      <c r="P12" s="102"/>
      <c r="Q12" s="285"/>
      <c r="R12" s="394">
        <f t="shared" si="0"/>
        <v>0</v>
      </c>
      <c r="S12" s="54"/>
      <c r="T12" s="54"/>
      <c r="U12" s="54"/>
      <c r="V12" s="55"/>
    </row>
    <row r="13" spans="1:22" s="7" customFormat="1" ht="18" customHeight="1">
      <c r="A13" s="351" t="s">
        <v>19</v>
      </c>
      <c r="B13" s="285">
        <v>2</v>
      </c>
      <c r="C13" s="284"/>
      <c r="D13" s="284">
        <v>2</v>
      </c>
      <c r="E13" s="284"/>
      <c r="F13" s="284"/>
      <c r="G13" s="285"/>
      <c r="H13" s="102"/>
      <c r="I13" s="284"/>
      <c r="J13" s="102"/>
      <c r="K13" s="284"/>
      <c r="L13" s="102">
        <v>2</v>
      </c>
      <c r="M13" s="284">
        <v>2</v>
      </c>
      <c r="N13" s="102">
        <v>2</v>
      </c>
      <c r="O13" s="284">
        <v>2</v>
      </c>
      <c r="P13" s="102"/>
      <c r="Q13" s="285"/>
      <c r="R13" s="394">
        <f t="shared" si="0"/>
        <v>12</v>
      </c>
      <c r="S13" s="54"/>
      <c r="T13" s="54"/>
      <c r="U13" s="54"/>
      <c r="V13" s="55"/>
    </row>
    <row r="14" spans="1:22" s="7" customFormat="1" ht="18" customHeight="1">
      <c r="A14" s="351" t="s">
        <v>20</v>
      </c>
      <c r="B14" s="285">
        <v>1</v>
      </c>
      <c r="C14" s="284"/>
      <c r="D14" s="284">
        <v>1</v>
      </c>
      <c r="E14" s="284"/>
      <c r="F14" s="284"/>
      <c r="G14" s="285"/>
      <c r="H14" s="102"/>
      <c r="I14" s="284"/>
      <c r="J14" s="102"/>
      <c r="K14" s="284"/>
      <c r="L14" s="102">
        <v>1</v>
      </c>
      <c r="M14" s="284">
        <v>1</v>
      </c>
      <c r="N14" s="102">
        <v>1</v>
      </c>
      <c r="O14" s="284">
        <v>1</v>
      </c>
      <c r="P14" s="102"/>
      <c r="Q14" s="285"/>
      <c r="R14" s="394">
        <f t="shared" si="0"/>
        <v>6</v>
      </c>
      <c r="S14" s="54"/>
      <c r="T14" s="54"/>
      <c r="U14" s="54"/>
      <c r="V14" s="55"/>
    </row>
    <row r="15" spans="1:22" s="7" customFormat="1" ht="18" customHeight="1" hidden="1">
      <c r="A15" s="351" t="s">
        <v>21</v>
      </c>
      <c r="B15" s="285"/>
      <c r="C15" s="284"/>
      <c r="D15" s="284"/>
      <c r="E15" s="284"/>
      <c r="F15" s="284"/>
      <c r="G15" s="285"/>
      <c r="H15" s="102"/>
      <c r="I15" s="284"/>
      <c r="J15" s="102"/>
      <c r="K15" s="284"/>
      <c r="L15" s="102"/>
      <c r="M15" s="284"/>
      <c r="N15" s="102"/>
      <c r="O15" s="284"/>
      <c r="P15" s="102"/>
      <c r="Q15" s="285"/>
      <c r="R15" s="394">
        <f t="shared" si="0"/>
        <v>0</v>
      </c>
      <c r="S15" s="54"/>
      <c r="T15" s="54"/>
      <c r="U15" s="54"/>
      <c r="V15" s="55"/>
    </row>
    <row r="16" spans="1:22" s="7" customFormat="1" ht="18" customHeight="1">
      <c r="A16" s="351" t="s">
        <v>22</v>
      </c>
      <c r="B16" s="285"/>
      <c r="C16" s="284"/>
      <c r="D16" s="284"/>
      <c r="E16" s="284"/>
      <c r="F16" s="284"/>
      <c r="G16" s="285"/>
      <c r="H16" s="102"/>
      <c r="I16" s="284"/>
      <c r="J16" s="102"/>
      <c r="K16" s="284"/>
      <c r="L16" s="102"/>
      <c r="M16" s="284"/>
      <c r="N16" s="102"/>
      <c r="O16" s="284"/>
      <c r="P16" s="102"/>
      <c r="Q16" s="285"/>
      <c r="R16" s="394">
        <f t="shared" si="0"/>
        <v>0</v>
      </c>
      <c r="S16" s="54"/>
      <c r="T16" s="54"/>
      <c r="U16" s="54"/>
      <c r="V16" s="55"/>
    </row>
    <row r="17" spans="1:22" s="7" customFormat="1" ht="18" customHeight="1" thickBot="1">
      <c r="A17" s="351" t="s">
        <v>23</v>
      </c>
      <c r="B17" s="285"/>
      <c r="C17" s="284"/>
      <c r="D17" s="284"/>
      <c r="E17" s="284"/>
      <c r="F17" s="284"/>
      <c r="G17" s="285"/>
      <c r="H17" s="102"/>
      <c r="I17" s="284"/>
      <c r="J17" s="102"/>
      <c r="K17" s="284"/>
      <c r="L17" s="102"/>
      <c r="M17" s="284"/>
      <c r="N17" s="102"/>
      <c r="O17" s="284"/>
      <c r="P17" s="102"/>
      <c r="Q17" s="285"/>
      <c r="R17" s="394">
        <f t="shared" si="0"/>
        <v>0</v>
      </c>
      <c r="S17" s="54"/>
      <c r="T17" s="54"/>
      <c r="U17" s="54"/>
      <c r="V17" s="55"/>
    </row>
    <row r="18" spans="1:22" s="7" customFormat="1" ht="18" customHeight="1" hidden="1" thickBot="1">
      <c r="A18" s="352" t="s">
        <v>24</v>
      </c>
      <c r="B18" s="287"/>
      <c r="C18" s="286"/>
      <c r="D18" s="286"/>
      <c r="E18" s="286"/>
      <c r="F18" s="286"/>
      <c r="G18" s="287"/>
      <c r="H18" s="104"/>
      <c r="I18" s="286"/>
      <c r="J18" s="104"/>
      <c r="K18" s="286"/>
      <c r="L18" s="104"/>
      <c r="M18" s="286"/>
      <c r="N18" s="104"/>
      <c r="O18" s="286"/>
      <c r="P18" s="104"/>
      <c r="Q18" s="287"/>
      <c r="R18" s="396">
        <f t="shared" si="0"/>
        <v>0</v>
      </c>
      <c r="S18" s="54"/>
      <c r="T18" s="54"/>
      <c r="U18" s="54"/>
      <c r="V18" s="55"/>
    </row>
    <row r="19" spans="1:22" s="67" customFormat="1" ht="18" customHeight="1" thickBot="1">
      <c r="A19" s="365" t="s">
        <v>25</v>
      </c>
      <c r="B19" s="306">
        <f>SUM(B6:B18)</f>
        <v>4</v>
      </c>
      <c r="C19" s="306">
        <f>SUM(C6:C18)</f>
        <v>0</v>
      </c>
      <c r="D19" s="306">
        <f aca="true" t="shared" si="1" ref="D19:R19">SUM(D6:D18)</f>
        <v>4</v>
      </c>
      <c r="E19" s="306">
        <f t="shared" si="1"/>
        <v>0</v>
      </c>
      <c r="F19" s="306">
        <f t="shared" si="1"/>
        <v>0</v>
      </c>
      <c r="G19" s="306">
        <f t="shared" si="1"/>
        <v>0</v>
      </c>
      <c r="H19" s="306">
        <f t="shared" si="1"/>
        <v>0</v>
      </c>
      <c r="I19" s="306">
        <f t="shared" si="1"/>
        <v>0</v>
      </c>
      <c r="J19" s="306">
        <f t="shared" si="1"/>
        <v>0</v>
      </c>
      <c r="K19" s="306">
        <f t="shared" si="1"/>
        <v>0</v>
      </c>
      <c r="L19" s="398">
        <f t="shared" si="1"/>
        <v>4</v>
      </c>
      <c r="M19" s="306">
        <f t="shared" si="1"/>
        <v>4</v>
      </c>
      <c r="N19" s="306">
        <f t="shared" si="1"/>
        <v>4</v>
      </c>
      <c r="O19" s="306">
        <f t="shared" si="1"/>
        <v>3</v>
      </c>
      <c r="P19" s="398">
        <f t="shared" si="1"/>
        <v>1</v>
      </c>
      <c r="Q19" s="306">
        <f t="shared" si="1"/>
        <v>0</v>
      </c>
      <c r="R19" s="399">
        <f t="shared" si="1"/>
        <v>24</v>
      </c>
      <c r="S19" s="69"/>
      <c r="T19" s="65"/>
      <c r="U19" s="65"/>
      <c r="V19" s="65"/>
    </row>
    <row r="20" spans="1:22" s="7" customFormat="1" ht="18" customHeight="1" hidden="1">
      <c r="A20" s="354" t="s">
        <v>14</v>
      </c>
      <c r="B20" s="289"/>
      <c r="C20" s="288"/>
      <c r="D20" s="288"/>
      <c r="E20" s="288"/>
      <c r="F20" s="288"/>
      <c r="G20" s="289"/>
      <c r="H20" s="105"/>
      <c r="I20" s="288"/>
      <c r="J20" s="105"/>
      <c r="K20" s="288"/>
      <c r="L20" s="105"/>
      <c r="M20" s="288"/>
      <c r="N20" s="105"/>
      <c r="O20" s="288"/>
      <c r="P20" s="105"/>
      <c r="Q20" s="289"/>
      <c r="R20" s="397">
        <f t="shared" si="0"/>
        <v>0</v>
      </c>
      <c r="S20" s="54"/>
      <c r="T20" s="54"/>
      <c r="U20" s="54"/>
      <c r="V20" s="55"/>
    </row>
    <row r="21" spans="1:22" s="7" customFormat="1" ht="18" customHeight="1">
      <c r="A21" s="354" t="s">
        <v>26</v>
      </c>
      <c r="B21" s="289"/>
      <c r="C21" s="288"/>
      <c r="D21" s="288"/>
      <c r="E21" s="288"/>
      <c r="F21" s="288"/>
      <c r="G21" s="289"/>
      <c r="H21" s="105"/>
      <c r="I21" s="288"/>
      <c r="J21" s="105"/>
      <c r="K21" s="288"/>
      <c r="L21" s="105"/>
      <c r="M21" s="288"/>
      <c r="N21" s="105"/>
      <c r="O21" s="288"/>
      <c r="P21" s="105"/>
      <c r="Q21" s="289"/>
      <c r="R21" s="394">
        <f t="shared" si="0"/>
        <v>0</v>
      </c>
      <c r="S21" s="54"/>
      <c r="T21" s="54"/>
      <c r="U21" s="54"/>
      <c r="V21" s="55"/>
    </row>
    <row r="22" spans="1:22" s="7" customFormat="1" ht="18" customHeight="1">
      <c r="A22" s="351" t="s">
        <v>27</v>
      </c>
      <c r="B22" s="285"/>
      <c r="C22" s="284"/>
      <c r="D22" s="284"/>
      <c r="E22" s="284"/>
      <c r="F22" s="284"/>
      <c r="G22" s="285"/>
      <c r="H22" s="102"/>
      <c r="I22" s="284"/>
      <c r="J22" s="102"/>
      <c r="K22" s="284"/>
      <c r="L22" s="102"/>
      <c r="M22" s="284"/>
      <c r="N22" s="102"/>
      <c r="O22" s="284"/>
      <c r="P22" s="102"/>
      <c r="Q22" s="285"/>
      <c r="R22" s="394">
        <f>SUM(B22:Q22)</f>
        <v>0</v>
      </c>
      <c r="S22" s="54"/>
      <c r="T22" s="54"/>
      <c r="U22" s="54"/>
      <c r="V22" s="55"/>
    </row>
    <row r="23" spans="1:22" s="7" customFormat="1" ht="18" customHeight="1" hidden="1">
      <c r="A23" s="351" t="s">
        <v>28</v>
      </c>
      <c r="B23" s="285"/>
      <c r="C23" s="284"/>
      <c r="D23" s="284"/>
      <c r="E23" s="284"/>
      <c r="F23" s="284"/>
      <c r="G23" s="285"/>
      <c r="H23" s="102"/>
      <c r="I23" s="284"/>
      <c r="J23" s="102"/>
      <c r="K23" s="284"/>
      <c r="L23" s="102"/>
      <c r="M23" s="284"/>
      <c r="N23" s="102"/>
      <c r="O23" s="284"/>
      <c r="P23" s="102"/>
      <c r="Q23" s="285"/>
      <c r="R23" s="394">
        <f t="shared" si="0"/>
        <v>0</v>
      </c>
      <c r="S23" s="54"/>
      <c r="T23" s="54"/>
      <c r="U23" s="54"/>
      <c r="V23" s="55"/>
    </row>
    <row r="24" spans="1:22" s="7" customFormat="1" ht="18" customHeight="1">
      <c r="A24" s="351" t="s">
        <v>29</v>
      </c>
      <c r="B24" s="285"/>
      <c r="C24" s="284"/>
      <c r="D24" s="284"/>
      <c r="E24" s="284"/>
      <c r="F24" s="284"/>
      <c r="G24" s="285"/>
      <c r="H24" s="102"/>
      <c r="I24" s="284"/>
      <c r="J24" s="102"/>
      <c r="K24" s="284"/>
      <c r="L24" s="102"/>
      <c r="M24" s="284"/>
      <c r="N24" s="102"/>
      <c r="O24" s="284"/>
      <c r="P24" s="102"/>
      <c r="Q24" s="285"/>
      <c r="R24" s="394">
        <f t="shared" si="0"/>
        <v>0</v>
      </c>
      <c r="S24" s="54"/>
      <c r="T24" s="54"/>
      <c r="U24" s="54"/>
      <c r="V24" s="55"/>
    </row>
    <row r="25" spans="1:22" s="7" customFormat="1" ht="18" customHeight="1">
      <c r="A25" s="351" t="s">
        <v>30</v>
      </c>
      <c r="B25" s="285"/>
      <c r="C25" s="284"/>
      <c r="D25" s="284"/>
      <c r="E25" s="284"/>
      <c r="F25" s="284"/>
      <c r="G25" s="285"/>
      <c r="H25" s="102"/>
      <c r="I25" s="284"/>
      <c r="J25" s="102"/>
      <c r="K25" s="284"/>
      <c r="L25" s="102"/>
      <c r="M25" s="284"/>
      <c r="N25" s="102"/>
      <c r="O25" s="284"/>
      <c r="P25" s="102"/>
      <c r="Q25" s="285"/>
      <c r="R25" s="394">
        <f t="shared" si="0"/>
        <v>0</v>
      </c>
      <c r="S25" s="54"/>
      <c r="T25" s="54"/>
      <c r="U25" s="54"/>
      <c r="V25" s="55"/>
    </row>
    <row r="26" spans="1:22" s="7" customFormat="1" ht="18" customHeight="1" hidden="1">
      <c r="A26" s="351" t="s">
        <v>31</v>
      </c>
      <c r="B26" s="285"/>
      <c r="C26" s="284"/>
      <c r="D26" s="284"/>
      <c r="E26" s="284"/>
      <c r="F26" s="284"/>
      <c r="G26" s="285"/>
      <c r="H26" s="102"/>
      <c r="I26" s="284"/>
      <c r="J26" s="102"/>
      <c r="K26" s="284"/>
      <c r="L26" s="102"/>
      <c r="M26" s="284"/>
      <c r="N26" s="102"/>
      <c r="O26" s="284"/>
      <c r="P26" s="102"/>
      <c r="Q26" s="285"/>
      <c r="R26" s="394">
        <f t="shared" si="0"/>
        <v>0</v>
      </c>
      <c r="S26" s="54"/>
      <c r="T26" s="54"/>
      <c r="U26" s="54"/>
      <c r="V26" s="55"/>
    </row>
    <row r="27" spans="1:22" s="7" customFormat="1" ht="18" customHeight="1">
      <c r="A27" s="351" t="s">
        <v>32</v>
      </c>
      <c r="B27" s="285"/>
      <c r="C27" s="284"/>
      <c r="D27" s="284"/>
      <c r="E27" s="284"/>
      <c r="F27" s="284"/>
      <c r="G27" s="285"/>
      <c r="H27" s="102"/>
      <c r="I27" s="284"/>
      <c r="J27" s="102"/>
      <c r="K27" s="284"/>
      <c r="L27" s="102"/>
      <c r="M27" s="284"/>
      <c r="N27" s="102"/>
      <c r="O27" s="284"/>
      <c r="P27" s="102"/>
      <c r="Q27" s="285"/>
      <c r="R27" s="394">
        <f t="shared" si="0"/>
        <v>0</v>
      </c>
      <c r="S27" s="54"/>
      <c r="T27" s="54"/>
      <c r="U27" s="54"/>
      <c r="V27" s="55"/>
    </row>
    <row r="28" spans="1:22" s="7" customFormat="1" ht="18" customHeight="1">
      <c r="A28" s="351" t="s">
        <v>33</v>
      </c>
      <c r="B28" s="285"/>
      <c r="C28" s="284"/>
      <c r="D28" s="284"/>
      <c r="E28" s="284"/>
      <c r="F28" s="284"/>
      <c r="G28" s="285"/>
      <c r="H28" s="102"/>
      <c r="I28" s="284"/>
      <c r="J28" s="102"/>
      <c r="K28" s="284"/>
      <c r="L28" s="102"/>
      <c r="M28" s="284"/>
      <c r="N28" s="102"/>
      <c r="O28" s="284"/>
      <c r="P28" s="102"/>
      <c r="Q28" s="285"/>
      <c r="R28" s="394">
        <f t="shared" si="0"/>
        <v>0</v>
      </c>
      <c r="S28" s="54"/>
      <c r="T28" s="54"/>
      <c r="U28" s="54"/>
      <c r="V28" s="55"/>
    </row>
    <row r="29" spans="1:22" s="7" customFormat="1" ht="18" customHeight="1" hidden="1">
      <c r="A29" s="351" t="s">
        <v>78</v>
      </c>
      <c r="B29" s="285"/>
      <c r="C29" s="284"/>
      <c r="D29" s="284"/>
      <c r="E29" s="284"/>
      <c r="F29" s="284"/>
      <c r="G29" s="285"/>
      <c r="H29" s="102"/>
      <c r="I29" s="284"/>
      <c r="J29" s="102"/>
      <c r="K29" s="284"/>
      <c r="L29" s="102"/>
      <c r="M29" s="284"/>
      <c r="N29" s="102"/>
      <c r="O29" s="284"/>
      <c r="P29" s="102"/>
      <c r="Q29" s="285"/>
      <c r="R29" s="394">
        <f t="shared" si="0"/>
        <v>0</v>
      </c>
      <c r="S29" s="54"/>
      <c r="T29" s="54"/>
      <c r="U29" s="54"/>
      <c r="V29" s="55"/>
    </row>
    <row r="30" spans="1:22" s="7" customFormat="1" ht="18" customHeight="1">
      <c r="A30" s="351" t="s">
        <v>34</v>
      </c>
      <c r="B30" s="285"/>
      <c r="C30" s="284"/>
      <c r="D30" s="284"/>
      <c r="E30" s="284"/>
      <c r="F30" s="284"/>
      <c r="G30" s="285"/>
      <c r="H30" s="102"/>
      <c r="I30" s="284"/>
      <c r="J30" s="102"/>
      <c r="K30" s="284"/>
      <c r="L30" s="102"/>
      <c r="M30" s="284"/>
      <c r="N30" s="102"/>
      <c r="O30" s="284"/>
      <c r="P30" s="102"/>
      <c r="Q30" s="285"/>
      <c r="R30" s="394">
        <f t="shared" si="0"/>
        <v>0</v>
      </c>
      <c r="S30" s="54"/>
      <c r="T30" s="54"/>
      <c r="U30" s="54"/>
      <c r="V30" s="55"/>
    </row>
    <row r="31" spans="1:22" s="7" customFormat="1" ht="18" customHeight="1" thickBot="1">
      <c r="A31" s="351" t="s">
        <v>35</v>
      </c>
      <c r="B31" s="287"/>
      <c r="C31" s="286"/>
      <c r="D31" s="286"/>
      <c r="E31" s="286"/>
      <c r="F31" s="286"/>
      <c r="G31" s="287"/>
      <c r="H31" s="104"/>
      <c r="I31" s="286"/>
      <c r="J31" s="104"/>
      <c r="K31" s="286"/>
      <c r="L31" s="104"/>
      <c r="M31" s="286"/>
      <c r="N31" s="104"/>
      <c r="O31" s="286"/>
      <c r="P31" s="104"/>
      <c r="Q31" s="287"/>
      <c r="R31" s="394">
        <f t="shared" si="0"/>
        <v>0</v>
      </c>
      <c r="S31" s="54"/>
      <c r="T31" s="54"/>
      <c r="U31" s="54"/>
      <c r="V31" s="55"/>
    </row>
    <row r="32" spans="1:22" s="7" customFormat="1" ht="18" customHeight="1" hidden="1" thickBot="1">
      <c r="A32" s="352" t="s">
        <v>87</v>
      </c>
      <c r="B32" s="287"/>
      <c r="C32" s="286"/>
      <c r="D32" s="286"/>
      <c r="E32" s="286"/>
      <c r="F32" s="286"/>
      <c r="G32" s="287"/>
      <c r="H32" s="104"/>
      <c r="I32" s="286"/>
      <c r="J32" s="104"/>
      <c r="K32" s="286"/>
      <c r="L32" s="104"/>
      <c r="M32" s="286"/>
      <c r="N32" s="104"/>
      <c r="O32" s="286"/>
      <c r="P32" s="104"/>
      <c r="Q32" s="287"/>
      <c r="R32" s="396">
        <f t="shared" si="0"/>
        <v>0</v>
      </c>
      <c r="S32" s="54"/>
      <c r="T32" s="54"/>
      <c r="U32" s="54"/>
      <c r="V32" s="55"/>
    </row>
    <row r="33" spans="1:22" s="76" customFormat="1" ht="18" customHeight="1" thickBot="1">
      <c r="A33" s="365" t="s">
        <v>36</v>
      </c>
      <c r="B33" s="306">
        <f>SUM(B20:B32)</f>
        <v>0</v>
      </c>
      <c r="C33" s="306">
        <f aca="true" t="shared" si="2" ref="C33:R33">SUM(C20:C32)</f>
        <v>0</v>
      </c>
      <c r="D33" s="306">
        <f t="shared" si="2"/>
        <v>0</v>
      </c>
      <c r="E33" s="306">
        <f t="shared" si="2"/>
        <v>0</v>
      </c>
      <c r="F33" s="306">
        <f t="shared" si="2"/>
        <v>0</v>
      </c>
      <c r="G33" s="306">
        <f t="shared" si="2"/>
        <v>0</v>
      </c>
      <c r="H33" s="398">
        <f t="shared" si="2"/>
        <v>0</v>
      </c>
      <c r="I33" s="306">
        <f t="shared" si="2"/>
        <v>0</v>
      </c>
      <c r="J33" s="398">
        <f t="shared" si="2"/>
        <v>0</v>
      </c>
      <c r="K33" s="306">
        <f t="shared" si="2"/>
        <v>0</v>
      </c>
      <c r="L33" s="398">
        <f t="shared" si="2"/>
        <v>0</v>
      </c>
      <c r="M33" s="306">
        <f t="shared" si="2"/>
        <v>0</v>
      </c>
      <c r="N33" s="306">
        <f t="shared" si="2"/>
        <v>0</v>
      </c>
      <c r="O33" s="306">
        <f t="shared" si="2"/>
        <v>0</v>
      </c>
      <c r="P33" s="398">
        <f t="shared" si="2"/>
        <v>0</v>
      </c>
      <c r="Q33" s="306">
        <f t="shared" si="2"/>
        <v>0</v>
      </c>
      <c r="R33" s="399">
        <f t="shared" si="2"/>
        <v>0</v>
      </c>
      <c r="S33" s="69"/>
      <c r="T33" s="65"/>
      <c r="U33" s="65"/>
      <c r="V33" s="107"/>
    </row>
    <row r="34" spans="1:22" s="27" customFormat="1" ht="18" customHeight="1" thickBot="1">
      <c r="A34" s="360" t="s">
        <v>37</v>
      </c>
      <c r="B34" s="334">
        <f>B19+B33</f>
        <v>4</v>
      </c>
      <c r="C34" s="334">
        <f>C19+C33</f>
        <v>0</v>
      </c>
      <c r="D34" s="334">
        <f aca="true" t="shared" si="3" ref="D34:R34">D19+D33</f>
        <v>4</v>
      </c>
      <c r="E34" s="334">
        <f t="shared" si="3"/>
        <v>0</v>
      </c>
      <c r="F34" s="334">
        <f t="shared" si="3"/>
        <v>0</v>
      </c>
      <c r="G34" s="334">
        <f t="shared" si="3"/>
        <v>0</v>
      </c>
      <c r="H34" s="400">
        <f t="shared" si="3"/>
        <v>0</v>
      </c>
      <c r="I34" s="334">
        <f t="shared" si="3"/>
        <v>0</v>
      </c>
      <c r="J34" s="400">
        <f t="shared" si="3"/>
        <v>0</v>
      </c>
      <c r="K34" s="334">
        <f t="shared" si="3"/>
        <v>0</v>
      </c>
      <c r="L34" s="400">
        <f t="shared" si="3"/>
        <v>4</v>
      </c>
      <c r="M34" s="334">
        <f t="shared" si="3"/>
        <v>4</v>
      </c>
      <c r="N34" s="334">
        <f t="shared" si="3"/>
        <v>4</v>
      </c>
      <c r="O34" s="334">
        <f t="shared" si="3"/>
        <v>3</v>
      </c>
      <c r="P34" s="400">
        <f t="shared" si="3"/>
        <v>1</v>
      </c>
      <c r="Q34" s="334">
        <f t="shared" si="3"/>
        <v>0</v>
      </c>
      <c r="R34" s="401">
        <f t="shared" si="3"/>
        <v>24</v>
      </c>
      <c r="S34" s="69"/>
      <c r="T34" s="66"/>
      <c r="U34" s="66"/>
      <c r="V34" s="68"/>
    </row>
    <row r="35" ht="15.75"/>
  </sheetData>
  <sheetProtection selectLockedCells="1"/>
  <mergeCells count="2">
    <mergeCell ref="A2:R2"/>
    <mergeCell ref="A1:R1"/>
  </mergeCells>
  <printOptions horizontalCentered="1" verticalCentered="1"/>
  <pageMargins left="0.75" right="0.75" top="0.28" bottom="0.28" header="0.33" footer="0.4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zoomScale="70" zoomScaleNormal="70" zoomScalePageLayoutView="0" workbookViewId="0" topLeftCell="C1">
      <selection activeCell="G7" sqref="G7"/>
    </sheetView>
  </sheetViews>
  <sheetFormatPr defaultColWidth="0" defaultRowHeight="15" zeroHeight="1"/>
  <cols>
    <col min="1" max="7" width="12.796875" style="0" customWidth="1"/>
    <col min="8" max="8" width="3.3984375" style="49" customWidth="1"/>
    <col min="9" max="16384" width="8.296875" style="49" hidden="1" customWidth="1"/>
  </cols>
  <sheetData>
    <row r="1" spans="1:13" s="74" customFormat="1" ht="30.75" customHeight="1">
      <c r="A1" s="698" t="s">
        <v>175</v>
      </c>
      <c r="B1" s="698"/>
      <c r="C1" s="698"/>
      <c r="D1" s="698"/>
      <c r="E1" s="698"/>
      <c r="F1" s="698"/>
      <c r="G1" s="698"/>
      <c r="H1" s="73"/>
      <c r="I1" s="73"/>
      <c r="J1" s="73"/>
      <c r="K1" s="73"/>
      <c r="L1" s="73"/>
      <c r="M1" s="73"/>
    </row>
    <row r="2" spans="1:13" ht="21" customHeight="1">
      <c r="A2" s="689"/>
      <c r="B2" s="699"/>
      <c r="C2" s="699"/>
      <c r="D2" s="699"/>
      <c r="E2" s="699"/>
      <c r="F2" s="699"/>
      <c r="G2" s="699"/>
      <c r="H2" s="64"/>
      <c r="I2" s="64"/>
      <c r="J2" s="64"/>
      <c r="K2" s="64"/>
      <c r="L2" s="64"/>
      <c r="M2" s="64"/>
    </row>
    <row r="3" spans="1:13" ht="20.25" customHeight="1" thickBot="1">
      <c r="A3" s="689" t="s">
        <v>0</v>
      </c>
      <c r="B3" s="691"/>
      <c r="C3" s="691"/>
      <c r="D3" s="691"/>
      <c r="E3" s="691"/>
      <c r="F3" s="691"/>
      <c r="G3" s="691"/>
      <c r="H3" s="64"/>
      <c r="I3" s="64"/>
      <c r="J3" s="64"/>
      <c r="K3" s="64"/>
      <c r="L3" s="64"/>
      <c r="M3" s="64"/>
    </row>
    <row r="4" spans="1:7" ht="3.75" customHeight="1" hidden="1" thickBot="1">
      <c r="A4" s="118"/>
      <c r="B4" s="118"/>
      <c r="C4" s="118"/>
      <c r="D4" s="118"/>
      <c r="E4" s="118"/>
      <c r="F4" s="118"/>
      <c r="G4" s="118"/>
    </row>
    <row r="5" spans="1:12" s="79" customFormat="1" ht="76.5" customHeight="1">
      <c r="A5" s="408" t="s">
        <v>3</v>
      </c>
      <c r="B5" s="407" t="s">
        <v>68</v>
      </c>
      <c r="C5" s="402" t="s">
        <v>69</v>
      </c>
      <c r="D5" s="403" t="s">
        <v>70</v>
      </c>
      <c r="E5" s="404" t="s">
        <v>71</v>
      </c>
      <c r="F5" s="405" t="s">
        <v>72</v>
      </c>
      <c r="G5" s="406" t="s">
        <v>88</v>
      </c>
      <c r="H5" s="82"/>
      <c r="I5" s="77"/>
      <c r="J5" s="77"/>
      <c r="K5" s="77"/>
      <c r="L5" s="78"/>
    </row>
    <row r="6" spans="1:13" s="7" customFormat="1" ht="18" customHeight="1">
      <c r="A6" s="349" t="s">
        <v>154</v>
      </c>
      <c r="B6" s="385">
        <f>'USPEH OPOVO'!B6</f>
        <v>5</v>
      </c>
      <c r="C6" s="95">
        <v>183</v>
      </c>
      <c r="D6" s="96"/>
      <c r="E6" s="119">
        <f>C6+D6</f>
        <v>183</v>
      </c>
      <c r="F6" s="122">
        <f>E6/B6</f>
        <v>36.6</v>
      </c>
      <c r="G6" s="158">
        <v>1</v>
      </c>
      <c r="H6" s="57"/>
      <c r="I6" s="54"/>
      <c r="J6" s="54"/>
      <c r="K6" s="54"/>
      <c r="L6" s="54"/>
      <c r="M6" s="55"/>
    </row>
    <row r="7" spans="1:13" s="7" customFormat="1" ht="18" customHeight="1">
      <c r="A7" s="351" t="s">
        <v>15</v>
      </c>
      <c r="B7" s="385">
        <f>'USPEH OPOVO'!B7</f>
        <v>23</v>
      </c>
      <c r="C7" s="95">
        <v>799</v>
      </c>
      <c r="D7" s="96">
        <v>411</v>
      </c>
      <c r="E7" s="119">
        <f aca="true" t="shared" si="0" ref="E7:E34">C7+D7</f>
        <v>1210</v>
      </c>
      <c r="F7" s="122">
        <f aca="true" t="shared" si="1" ref="F7:F34">E7/B7</f>
        <v>52.608695652173914</v>
      </c>
      <c r="G7" s="158">
        <v>1</v>
      </c>
      <c r="H7" s="57"/>
      <c r="I7" s="54"/>
      <c r="J7" s="54"/>
      <c r="K7" s="54"/>
      <c r="L7" s="54"/>
      <c r="M7" s="55"/>
    </row>
    <row r="8" spans="1:13" s="7" customFormat="1" ht="18" customHeight="1">
      <c r="A8" s="351" t="s">
        <v>16</v>
      </c>
      <c r="B8" s="385">
        <f>'USPEH OPOVO'!B8</f>
        <v>22</v>
      </c>
      <c r="C8" s="95">
        <v>914</v>
      </c>
      <c r="D8" s="96">
        <v>1889</v>
      </c>
      <c r="E8" s="119">
        <f t="shared" si="0"/>
        <v>2803</v>
      </c>
      <c r="F8" s="122">
        <f t="shared" si="1"/>
        <v>127.4090909090909</v>
      </c>
      <c r="G8" s="158"/>
      <c r="H8" s="57"/>
      <c r="I8" s="54"/>
      <c r="J8" s="54"/>
      <c r="K8" s="54"/>
      <c r="L8" s="54"/>
      <c r="M8" s="55"/>
    </row>
    <row r="9" spans="1:13" s="7" customFormat="1" ht="18" customHeight="1" hidden="1">
      <c r="A9" s="351" t="s">
        <v>85</v>
      </c>
      <c r="B9" s="385">
        <f>'USPEH OPOVO'!B9</f>
        <v>0</v>
      </c>
      <c r="C9" s="95"/>
      <c r="D9" s="96"/>
      <c r="E9" s="119">
        <f t="shared" si="0"/>
        <v>0</v>
      </c>
      <c r="F9" s="122" t="e">
        <f t="shared" si="1"/>
        <v>#DIV/0!</v>
      </c>
      <c r="G9" s="158"/>
      <c r="H9" s="57"/>
      <c r="I9" s="54"/>
      <c r="J9" s="54"/>
      <c r="K9" s="54"/>
      <c r="L9" s="54"/>
      <c r="M9" s="55"/>
    </row>
    <row r="10" spans="1:13" s="7" customFormat="1" ht="18" customHeight="1">
      <c r="A10" s="351" t="s">
        <v>17</v>
      </c>
      <c r="B10" s="385">
        <f>'USPEH OPOVO'!B10</f>
        <v>25</v>
      </c>
      <c r="C10" s="95">
        <v>1493</v>
      </c>
      <c r="D10" s="96">
        <v>1</v>
      </c>
      <c r="E10" s="119">
        <f t="shared" si="0"/>
        <v>1494</v>
      </c>
      <c r="F10" s="122">
        <f t="shared" si="1"/>
        <v>59.76</v>
      </c>
      <c r="G10" s="158"/>
      <c r="H10" s="57"/>
      <c r="I10" s="54"/>
      <c r="J10" s="54"/>
      <c r="K10" s="54"/>
      <c r="L10" s="54"/>
      <c r="M10" s="55"/>
    </row>
    <row r="11" spans="1:13" s="7" customFormat="1" ht="18" customHeight="1">
      <c r="A11" s="351" t="s">
        <v>18</v>
      </c>
      <c r="B11" s="385">
        <f>'USPEH OPOVO'!B11</f>
        <v>26</v>
      </c>
      <c r="C11" s="95">
        <v>1049</v>
      </c>
      <c r="D11" s="96">
        <v>791</v>
      </c>
      <c r="E11" s="119">
        <f t="shared" si="0"/>
        <v>1840</v>
      </c>
      <c r="F11" s="122">
        <f t="shared" si="1"/>
        <v>70.76923076923077</v>
      </c>
      <c r="G11" s="158"/>
      <c r="H11" s="57"/>
      <c r="I11" s="54"/>
      <c r="J11" s="54"/>
      <c r="K11" s="54"/>
      <c r="L11" s="54"/>
      <c r="M11" s="55"/>
    </row>
    <row r="12" spans="1:13" s="7" customFormat="1" ht="18" customHeight="1" hidden="1">
      <c r="A12" s="351" t="s">
        <v>86</v>
      </c>
      <c r="B12" s="385">
        <f>'USPEH OPOVO'!B12</f>
        <v>0</v>
      </c>
      <c r="C12" s="95"/>
      <c r="D12" s="96"/>
      <c r="E12" s="119">
        <f t="shared" si="0"/>
        <v>0</v>
      </c>
      <c r="F12" s="122" t="e">
        <f t="shared" si="1"/>
        <v>#DIV/0!</v>
      </c>
      <c r="G12" s="158"/>
      <c r="H12" s="57"/>
      <c r="I12" s="54"/>
      <c r="J12" s="54"/>
      <c r="K12" s="54"/>
      <c r="L12" s="54"/>
      <c r="M12" s="55"/>
    </row>
    <row r="13" spans="1:13" s="7" customFormat="1" ht="18" customHeight="1">
      <c r="A13" s="351" t="s">
        <v>19</v>
      </c>
      <c r="B13" s="385">
        <f>'USPEH OPOVO'!B13</f>
        <v>25</v>
      </c>
      <c r="C13" s="95">
        <v>1287</v>
      </c>
      <c r="D13" s="96">
        <v>2020</v>
      </c>
      <c r="E13" s="119">
        <f t="shared" si="0"/>
        <v>3307</v>
      </c>
      <c r="F13" s="122">
        <f t="shared" si="1"/>
        <v>132.28</v>
      </c>
      <c r="G13" s="158"/>
      <c r="H13" s="57"/>
      <c r="I13" s="54"/>
      <c r="J13" s="54"/>
      <c r="K13" s="54"/>
      <c r="L13" s="54"/>
      <c r="M13" s="55"/>
    </row>
    <row r="14" spans="1:13" s="7" customFormat="1" ht="18" customHeight="1">
      <c r="A14" s="351" t="s">
        <v>20</v>
      </c>
      <c r="B14" s="385">
        <f>'USPEH OPOVO'!B14</f>
        <v>26</v>
      </c>
      <c r="C14" s="95">
        <v>696</v>
      </c>
      <c r="D14" s="96">
        <v>457</v>
      </c>
      <c r="E14" s="119">
        <f t="shared" si="0"/>
        <v>1153</v>
      </c>
      <c r="F14" s="122">
        <f t="shared" si="1"/>
        <v>44.34615384615385</v>
      </c>
      <c r="G14" s="158">
        <v>5</v>
      </c>
      <c r="H14" s="57"/>
      <c r="I14" s="54"/>
      <c r="J14" s="54"/>
      <c r="K14" s="54"/>
      <c r="L14" s="54"/>
      <c r="M14" s="55"/>
    </row>
    <row r="15" spans="1:13" s="7" customFormat="1" ht="18" customHeight="1" hidden="1">
      <c r="A15" s="351" t="s">
        <v>21</v>
      </c>
      <c r="B15" s="385">
        <f>'USPEH OPOVO'!B15</f>
        <v>0</v>
      </c>
      <c r="C15" s="95"/>
      <c r="D15" s="96"/>
      <c r="E15" s="119">
        <f t="shared" si="0"/>
        <v>0</v>
      </c>
      <c r="F15" s="122" t="e">
        <f t="shared" si="1"/>
        <v>#DIV/0!</v>
      </c>
      <c r="G15" s="158"/>
      <c r="H15" s="57"/>
      <c r="I15" s="54"/>
      <c r="J15" s="54"/>
      <c r="K15" s="54"/>
      <c r="L15" s="54"/>
      <c r="M15" s="55"/>
    </row>
    <row r="16" spans="1:13" s="7" customFormat="1" ht="18" customHeight="1">
      <c r="A16" s="351" t="s">
        <v>22</v>
      </c>
      <c r="B16" s="385">
        <f>'USPEH OPOVO'!B16</f>
        <v>24</v>
      </c>
      <c r="C16" s="95">
        <v>957</v>
      </c>
      <c r="D16" s="96">
        <v>12</v>
      </c>
      <c r="E16" s="119">
        <f t="shared" si="0"/>
        <v>969</v>
      </c>
      <c r="F16" s="122">
        <f t="shared" si="1"/>
        <v>40.375</v>
      </c>
      <c r="G16" s="158">
        <v>1</v>
      </c>
      <c r="H16" s="57"/>
      <c r="I16" s="54"/>
      <c r="J16" s="54"/>
      <c r="K16" s="54"/>
      <c r="L16" s="54"/>
      <c r="M16" s="55"/>
    </row>
    <row r="17" spans="1:13" s="7" customFormat="1" ht="18" customHeight="1" thickBot="1">
      <c r="A17" s="351" t="s">
        <v>23</v>
      </c>
      <c r="B17" s="385">
        <f>'USPEH OPOVO'!B17</f>
        <v>23</v>
      </c>
      <c r="C17" s="95">
        <v>432</v>
      </c>
      <c r="D17" s="96"/>
      <c r="E17" s="119">
        <f t="shared" si="0"/>
        <v>432</v>
      </c>
      <c r="F17" s="122">
        <f t="shared" si="1"/>
        <v>18.782608695652176</v>
      </c>
      <c r="G17" s="158">
        <v>3</v>
      </c>
      <c r="H17" s="57"/>
      <c r="I17" s="54"/>
      <c r="J17" s="54"/>
      <c r="K17" s="54"/>
      <c r="L17" s="54"/>
      <c r="M17" s="55"/>
    </row>
    <row r="18" spans="1:13" s="7" customFormat="1" ht="18" customHeight="1" hidden="1" thickBot="1">
      <c r="A18" s="352" t="s">
        <v>24</v>
      </c>
      <c r="B18" s="386">
        <f>'USPEH OPOVO'!B18</f>
        <v>0</v>
      </c>
      <c r="C18" s="98"/>
      <c r="D18" s="97"/>
      <c r="E18" s="120">
        <f t="shared" si="0"/>
        <v>0</v>
      </c>
      <c r="F18" s="123" t="e">
        <f t="shared" si="1"/>
        <v>#DIV/0!</v>
      </c>
      <c r="G18" s="159"/>
      <c r="H18" s="57"/>
      <c r="I18" s="54"/>
      <c r="J18" s="54"/>
      <c r="K18" s="54"/>
      <c r="L18" s="54"/>
      <c r="M18" s="55"/>
    </row>
    <row r="19" spans="1:13" s="88" customFormat="1" ht="18" customHeight="1" thickBot="1" thickTop="1">
      <c r="A19" s="420" t="s">
        <v>25</v>
      </c>
      <c r="B19" s="409">
        <f>SUM(B6:B18)</f>
        <v>199</v>
      </c>
      <c r="C19" s="410">
        <f>SUM(C6:C18)</f>
        <v>7810</v>
      </c>
      <c r="D19" s="410">
        <f>SUM(D6:D18)</f>
        <v>5581</v>
      </c>
      <c r="E19" s="410">
        <f t="shared" si="0"/>
        <v>13391</v>
      </c>
      <c r="F19" s="411">
        <f t="shared" si="1"/>
        <v>67.29145728643216</v>
      </c>
      <c r="G19" s="412">
        <f>SUM(G6:G18)</f>
        <v>11</v>
      </c>
      <c r="H19" s="84"/>
      <c r="I19" s="87"/>
      <c r="J19" s="87"/>
      <c r="K19" s="87"/>
      <c r="L19" s="87"/>
      <c r="M19" s="87"/>
    </row>
    <row r="20" spans="1:13" s="7" customFormat="1" ht="18" customHeight="1" hidden="1">
      <c r="A20" s="354" t="s">
        <v>14</v>
      </c>
      <c r="B20" s="387">
        <f>'USPEH OPOVO'!B20</f>
        <v>0</v>
      </c>
      <c r="C20" s="99"/>
      <c r="D20" s="100"/>
      <c r="E20" s="121">
        <f t="shared" si="0"/>
        <v>0</v>
      </c>
      <c r="F20" s="124" t="e">
        <f t="shared" si="1"/>
        <v>#DIV/0!</v>
      </c>
      <c r="G20" s="157"/>
      <c r="H20" s="57"/>
      <c r="I20" s="54"/>
      <c r="J20" s="54"/>
      <c r="K20" s="54"/>
      <c r="L20" s="54"/>
      <c r="M20" s="55"/>
    </row>
    <row r="21" spans="1:13" s="7" customFormat="1" ht="18" customHeight="1">
      <c r="A21" s="354" t="s">
        <v>26</v>
      </c>
      <c r="B21" s="387">
        <f>'USPEH OPOVO'!B21</f>
        <v>25</v>
      </c>
      <c r="C21" s="99">
        <v>1667</v>
      </c>
      <c r="D21" s="100">
        <v>22</v>
      </c>
      <c r="E21" s="121">
        <f t="shared" si="0"/>
        <v>1689</v>
      </c>
      <c r="F21" s="124">
        <f t="shared" si="1"/>
        <v>67.56</v>
      </c>
      <c r="G21" s="157"/>
      <c r="H21" s="57"/>
      <c r="I21" s="54"/>
      <c r="J21" s="54"/>
      <c r="K21" s="54"/>
      <c r="L21" s="54"/>
      <c r="M21" s="55"/>
    </row>
    <row r="22" spans="1:13" s="7" customFormat="1" ht="18" customHeight="1">
      <c r="A22" s="351" t="s">
        <v>27</v>
      </c>
      <c r="B22" s="387">
        <f>'USPEH OPOVO'!B22</f>
        <v>27</v>
      </c>
      <c r="C22" s="95">
        <v>1571</v>
      </c>
      <c r="D22" s="96">
        <v>44</v>
      </c>
      <c r="E22" s="119">
        <f t="shared" si="0"/>
        <v>1615</v>
      </c>
      <c r="F22" s="122">
        <f t="shared" si="1"/>
        <v>59.81481481481482</v>
      </c>
      <c r="G22" s="158"/>
      <c r="H22" s="57"/>
      <c r="I22" s="54"/>
      <c r="J22" s="54"/>
      <c r="K22" s="54"/>
      <c r="L22" s="54"/>
      <c r="M22" s="55"/>
    </row>
    <row r="23" spans="1:13" s="7" customFormat="1" ht="18" customHeight="1" hidden="1">
      <c r="A23" s="351" t="s">
        <v>28</v>
      </c>
      <c r="B23" s="387">
        <f>'USPEH OPOVO'!B23</f>
        <v>0</v>
      </c>
      <c r="C23" s="95"/>
      <c r="D23" s="96"/>
      <c r="E23" s="119">
        <f t="shared" si="0"/>
        <v>0</v>
      </c>
      <c r="F23" s="122" t="e">
        <f t="shared" si="1"/>
        <v>#DIV/0!</v>
      </c>
      <c r="G23" s="158"/>
      <c r="H23" s="57"/>
      <c r="I23" s="54"/>
      <c r="J23" s="54"/>
      <c r="K23" s="54"/>
      <c r="L23" s="54"/>
      <c r="M23" s="55"/>
    </row>
    <row r="24" spans="1:13" s="7" customFormat="1" ht="18" customHeight="1">
      <c r="A24" s="351" t="s">
        <v>29</v>
      </c>
      <c r="B24" s="387">
        <f>'USPEH OPOVO'!B24</f>
        <v>23</v>
      </c>
      <c r="C24" s="95">
        <v>1797</v>
      </c>
      <c r="D24" s="96">
        <v>84</v>
      </c>
      <c r="E24" s="119">
        <f t="shared" si="0"/>
        <v>1881</v>
      </c>
      <c r="F24" s="122">
        <f t="shared" si="1"/>
        <v>81.78260869565217</v>
      </c>
      <c r="G24" s="158"/>
      <c r="H24" s="57"/>
      <c r="I24" s="54"/>
      <c r="J24" s="54"/>
      <c r="K24" s="54"/>
      <c r="L24" s="54"/>
      <c r="M24" s="55"/>
    </row>
    <row r="25" spans="1:13" s="7" customFormat="1" ht="18" customHeight="1">
      <c r="A25" s="351" t="s">
        <v>30</v>
      </c>
      <c r="B25" s="387">
        <f>'USPEH OPOVO'!B25</f>
        <v>23</v>
      </c>
      <c r="C25" s="95">
        <v>1471</v>
      </c>
      <c r="D25" s="96">
        <v>14</v>
      </c>
      <c r="E25" s="119">
        <f t="shared" si="0"/>
        <v>1485</v>
      </c>
      <c r="F25" s="122">
        <f t="shared" si="1"/>
        <v>64.56521739130434</v>
      </c>
      <c r="G25" s="158">
        <v>1</v>
      </c>
      <c r="H25" s="57"/>
      <c r="I25" s="54"/>
      <c r="J25" s="54"/>
      <c r="K25" s="54"/>
      <c r="L25" s="54"/>
      <c r="M25" s="55"/>
    </row>
    <row r="26" spans="1:13" s="7" customFormat="1" ht="18" customHeight="1" hidden="1">
      <c r="A26" s="351" t="s">
        <v>31</v>
      </c>
      <c r="B26" s="387">
        <f>'USPEH OPOVO'!B26</f>
        <v>0</v>
      </c>
      <c r="C26" s="95"/>
      <c r="D26" s="96"/>
      <c r="E26" s="119">
        <f t="shared" si="0"/>
        <v>0</v>
      </c>
      <c r="F26" s="122" t="e">
        <f t="shared" si="1"/>
        <v>#DIV/0!</v>
      </c>
      <c r="G26" s="158"/>
      <c r="H26" s="57"/>
      <c r="I26" s="54"/>
      <c r="J26" s="54"/>
      <c r="K26" s="54"/>
      <c r="L26" s="54"/>
      <c r="M26" s="55"/>
    </row>
    <row r="27" spans="1:13" s="7" customFormat="1" ht="18" customHeight="1">
      <c r="A27" s="351" t="s">
        <v>32</v>
      </c>
      <c r="B27" s="387">
        <f>'USPEH OPOVO'!B27</f>
        <v>20</v>
      </c>
      <c r="C27" s="95">
        <v>1360</v>
      </c>
      <c r="D27" s="96">
        <v>71</v>
      </c>
      <c r="E27" s="119">
        <f t="shared" si="0"/>
        <v>1431</v>
      </c>
      <c r="F27" s="122">
        <f t="shared" si="1"/>
        <v>71.55</v>
      </c>
      <c r="G27" s="158"/>
      <c r="H27" s="57"/>
      <c r="I27" s="54"/>
      <c r="J27" s="54"/>
      <c r="K27" s="54"/>
      <c r="L27" s="54"/>
      <c r="M27" s="55"/>
    </row>
    <row r="28" spans="1:13" s="7" customFormat="1" ht="18" customHeight="1">
      <c r="A28" s="351" t="s">
        <v>33</v>
      </c>
      <c r="B28" s="387">
        <f>'USPEH OPOVO'!B28</f>
        <v>19</v>
      </c>
      <c r="C28" s="95">
        <v>1104</v>
      </c>
      <c r="D28" s="96">
        <v>34</v>
      </c>
      <c r="E28" s="119">
        <f t="shared" si="0"/>
        <v>1138</v>
      </c>
      <c r="F28" s="122">
        <f t="shared" si="1"/>
        <v>59.89473684210526</v>
      </c>
      <c r="G28" s="158"/>
      <c r="H28" s="57"/>
      <c r="I28" s="54"/>
      <c r="J28" s="54"/>
      <c r="K28" s="54"/>
      <c r="L28" s="54"/>
      <c r="M28" s="55"/>
    </row>
    <row r="29" spans="1:13" s="7" customFormat="1" ht="18" customHeight="1" hidden="1">
      <c r="A29" s="351" t="s">
        <v>78</v>
      </c>
      <c r="B29" s="387">
        <f>'USPEH OPOVO'!B29</f>
        <v>0</v>
      </c>
      <c r="C29" s="95"/>
      <c r="D29" s="96"/>
      <c r="E29" s="119">
        <f t="shared" si="0"/>
        <v>0</v>
      </c>
      <c r="F29" s="122" t="e">
        <f t="shared" si="1"/>
        <v>#DIV/0!</v>
      </c>
      <c r="G29" s="158"/>
      <c r="H29" s="57"/>
      <c r="I29" s="54"/>
      <c r="J29" s="54"/>
      <c r="K29" s="54"/>
      <c r="L29" s="54"/>
      <c r="M29" s="55"/>
    </row>
    <row r="30" spans="1:13" s="7" customFormat="1" ht="18" customHeight="1">
      <c r="A30" s="351" t="s">
        <v>34</v>
      </c>
      <c r="B30" s="387">
        <f>'USPEH OPOVO'!B30</f>
        <v>22</v>
      </c>
      <c r="C30" s="95">
        <v>1593</v>
      </c>
      <c r="D30" s="96">
        <v>16</v>
      </c>
      <c r="E30" s="119">
        <f t="shared" si="0"/>
        <v>1609</v>
      </c>
      <c r="F30" s="122">
        <f t="shared" si="1"/>
        <v>73.13636363636364</v>
      </c>
      <c r="G30" s="158"/>
      <c r="H30" s="57"/>
      <c r="I30" s="54"/>
      <c r="J30" s="54"/>
      <c r="K30" s="54"/>
      <c r="L30" s="54"/>
      <c r="M30" s="55"/>
    </row>
    <row r="31" spans="1:13" s="7" customFormat="1" ht="18" customHeight="1" thickBot="1">
      <c r="A31" s="351" t="s">
        <v>35</v>
      </c>
      <c r="B31" s="387">
        <f>'USPEH OPOVO'!B31</f>
        <v>20</v>
      </c>
      <c r="C31" s="98">
        <v>1562</v>
      </c>
      <c r="D31" s="97"/>
      <c r="E31" s="119">
        <f t="shared" si="0"/>
        <v>1562</v>
      </c>
      <c r="F31" s="122">
        <f t="shared" si="1"/>
        <v>78.1</v>
      </c>
      <c r="G31" s="159"/>
      <c r="H31" s="57"/>
      <c r="I31" s="54"/>
      <c r="J31" s="54"/>
      <c r="K31" s="54"/>
      <c r="L31" s="54"/>
      <c r="M31" s="55"/>
    </row>
    <row r="32" spans="1:13" s="7" customFormat="1" ht="18" customHeight="1" hidden="1" thickBot="1">
      <c r="A32" s="352" t="s">
        <v>87</v>
      </c>
      <c r="B32" s="388">
        <f>'USPEH OPOVO'!B32</f>
        <v>0</v>
      </c>
      <c r="C32" s="98"/>
      <c r="D32" s="97"/>
      <c r="E32" s="120">
        <f t="shared" si="0"/>
        <v>0</v>
      </c>
      <c r="F32" s="123" t="e">
        <f t="shared" si="1"/>
        <v>#DIV/0!</v>
      </c>
      <c r="G32" s="159"/>
      <c r="H32" s="57"/>
      <c r="I32" s="54"/>
      <c r="J32" s="54"/>
      <c r="K32" s="54"/>
      <c r="L32" s="54"/>
      <c r="M32" s="55"/>
    </row>
    <row r="33" spans="1:13" s="86" customFormat="1" ht="18" customHeight="1" thickBot="1">
      <c r="A33" s="420" t="s">
        <v>36</v>
      </c>
      <c r="B33" s="409">
        <f>SUM(B20:B32)</f>
        <v>179</v>
      </c>
      <c r="C33" s="410">
        <f>SUM(C20:C32)</f>
        <v>12125</v>
      </c>
      <c r="D33" s="421">
        <f>SUM(D20:D32)</f>
        <v>285</v>
      </c>
      <c r="E33" s="410">
        <f t="shared" si="0"/>
        <v>12410</v>
      </c>
      <c r="F33" s="411">
        <f t="shared" si="1"/>
        <v>69.32960893854748</v>
      </c>
      <c r="G33" s="422">
        <f>SUM(G20:G32)</f>
        <v>1</v>
      </c>
      <c r="H33" s="84"/>
      <c r="I33" s="85"/>
      <c r="J33" s="85"/>
      <c r="K33" s="85"/>
      <c r="L33" s="85"/>
      <c r="M33" s="85"/>
    </row>
    <row r="34" spans="1:13" s="81" customFormat="1" ht="18" customHeight="1" thickBot="1">
      <c r="A34" s="413" t="s">
        <v>37</v>
      </c>
      <c r="B34" s="414">
        <f>B19+B33</f>
        <v>378</v>
      </c>
      <c r="C34" s="415">
        <f>C19+C33</f>
        <v>19935</v>
      </c>
      <c r="D34" s="416">
        <f>D19+D33</f>
        <v>5866</v>
      </c>
      <c r="E34" s="417">
        <f t="shared" si="0"/>
        <v>25801</v>
      </c>
      <c r="F34" s="418">
        <f t="shared" si="1"/>
        <v>68.25661375661376</v>
      </c>
      <c r="G34" s="419">
        <f>G19+G33</f>
        <v>12</v>
      </c>
      <c r="H34" s="83"/>
      <c r="I34" s="80"/>
      <c r="J34" s="80"/>
      <c r="K34" s="80"/>
      <c r="L34" s="80"/>
      <c r="M34" s="80"/>
    </row>
    <row r="35" spans="8:13" ht="15.75">
      <c r="H35" s="48"/>
      <c r="I35" s="48"/>
      <c r="J35" s="48"/>
      <c r="K35" s="48"/>
      <c r="L35" s="48"/>
      <c r="M35" s="48"/>
    </row>
    <row r="36" ht="15.75" hidden="1"/>
  </sheetData>
  <sheetProtection selectLockedCells="1"/>
  <mergeCells count="3">
    <mergeCell ref="A1:G1"/>
    <mergeCell ref="A2:G2"/>
    <mergeCell ref="A3:G3"/>
  </mergeCells>
  <printOptions horizontalCentered="1" verticalCentered="1"/>
  <pageMargins left="0.54" right="0.5" top="0.23" bottom="0.32" header="0.5" footer="0.27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Z35"/>
  <sheetViews>
    <sheetView zoomScale="70" zoomScaleNormal="70" zoomScalePageLayoutView="0" workbookViewId="0" topLeftCell="A1">
      <selection activeCell="M6" sqref="M6"/>
    </sheetView>
  </sheetViews>
  <sheetFormatPr defaultColWidth="0" defaultRowHeight="15" zeroHeight="1"/>
  <cols>
    <col min="1" max="2" width="7.796875" style="0" customWidth="1"/>
    <col min="3" max="3" width="7.796875" style="0" hidden="1" customWidth="1"/>
    <col min="4" max="6" width="7.796875" style="0" customWidth="1"/>
    <col min="7" max="7" width="7.796875" style="0" hidden="1" customWidth="1"/>
    <col min="8" max="8" width="7.796875" style="32" customWidth="1"/>
    <col min="9" max="9" width="7.796875" style="0" customWidth="1"/>
    <col min="10" max="10" width="7.796875" style="32" customWidth="1"/>
    <col min="11" max="11" width="7.796875" style="0" customWidth="1"/>
    <col min="12" max="12" width="7.796875" style="30" customWidth="1"/>
    <col min="13" max="13" width="7.796875" style="0" customWidth="1"/>
    <col min="14" max="14" width="7.796875" style="30" customWidth="1"/>
    <col min="15" max="15" width="6" style="0" customWidth="1"/>
    <col min="16" max="16" width="6" style="30" hidden="1" customWidth="1"/>
    <col min="17" max="18" width="6" style="0" hidden="1" customWidth="1"/>
    <col min="19" max="22" width="5.19921875" style="0" hidden="1" customWidth="1"/>
    <col min="23" max="23" width="5.19921875" style="4" hidden="1" customWidth="1"/>
  </cols>
  <sheetData>
    <row r="1" spans="1:22" ht="15.75">
      <c r="A1" s="700" t="s">
        <v>178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29"/>
      <c r="P1" s="29"/>
      <c r="Q1" s="29"/>
      <c r="R1" s="29"/>
      <c r="S1" s="3"/>
      <c r="T1" s="3"/>
      <c r="U1" s="3"/>
      <c r="V1" s="31"/>
    </row>
    <row r="2" spans="1:22" ht="21" customHeight="1">
      <c r="A2" s="696" t="s">
        <v>138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29"/>
      <c r="P2" s="29"/>
      <c r="Q2" s="29"/>
      <c r="R2" s="29"/>
      <c r="S2" s="3"/>
      <c r="T2" s="3"/>
      <c r="U2" s="3"/>
      <c r="V2" s="31"/>
    </row>
    <row r="3" spans="1:23" ht="15.75">
      <c r="A3" s="701" t="s">
        <v>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29"/>
      <c r="P3" s="29"/>
      <c r="Q3" s="29"/>
      <c r="R3" s="29"/>
      <c r="S3" s="3"/>
      <c r="T3" s="3"/>
      <c r="U3" s="3"/>
      <c r="V3" s="64"/>
      <c r="W3" s="49"/>
    </row>
    <row r="4" spans="1:78" ht="16.5" thickBot="1">
      <c r="A4" s="109"/>
      <c r="B4" s="109"/>
      <c r="C4" s="109"/>
      <c r="D4" s="109"/>
      <c r="E4" s="109"/>
      <c r="F4" s="109"/>
      <c r="G4" s="109"/>
      <c r="H4" s="110"/>
      <c r="I4" s="109"/>
      <c r="J4" s="110"/>
      <c r="K4" s="109"/>
      <c r="L4" s="111"/>
      <c r="M4" s="109"/>
      <c r="N4" s="111"/>
      <c r="P4" s="48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</row>
    <row r="5" spans="1:78" s="2" customFormat="1" ht="72" customHeight="1">
      <c r="A5" s="395" t="s">
        <v>3</v>
      </c>
      <c r="B5" s="391" t="s">
        <v>53</v>
      </c>
      <c r="C5" s="649" t="s">
        <v>54</v>
      </c>
      <c r="D5" s="390" t="s">
        <v>55</v>
      </c>
      <c r="E5" s="390" t="s">
        <v>56</v>
      </c>
      <c r="F5" s="390" t="s">
        <v>57</v>
      </c>
      <c r="G5" s="650" t="s">
        <v>58</v>
      </c>
      <c r="H5" s="392" t="s">
        <v>59</v>
      </c>
      <c r="I5" s="390" t="s">
        <v>60</v>
      </c>
      <c r="J5" s="392" t="s">
        <v>61</v>
      </c>
      <c r="K5" s="390" t="s">
        <v>62</v>
      </c>
      <c r="L5" s="392" t="s">
        <v>63</v>
      </c>
      <c r="M5" s="390" t="s">
        <v>64</v>
      </c>
      <c r="N5" s="425" t="s">
        <v>65</v>
      </c>
      <c r="O5" s="51"/>
      <c r="P5" s="50"/>
      <c r="Q5" s="51"/>
      <c r="R5" s="50"/>
      <c r="S5" s="51"/>
      <c r="T5" s="51"/>
      <c r="U5" s="5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78" s="1" customFormat="1" ht="18" customHeight="1">
      <c r="A6" s="349" t="s">
        <v>154</v>
      </c>
      <c r="B6" s="93">
        <v>36</v>
      </c>
      <c r="C6" s="89"/>
      <c r="D6" s="89">
        <v>36</v>
      </c>
      <c r="E6" s="89"/>
      <c r="F6" s="89"/>
      <c r="G6" s="93"/>
      <c r="H6" s="101"/>
      <c r="I6" s="89"/>
      <c r="J6" s="102"/>
      <c r="K6" s="89">
        <v>827</v>
      </c>
      <c r="L6" s="89">
        <v>827</v>
      </c>
      <c r="M6" s="89"/>
      <c r="N6" s="426"/>
      <c r="O6" s="54"/>
      <c r="P6" s="53"/>
      <c r="Q6" s="54"/>
      <c r="R6" s="57"/>
      <c r="S6" s="54"/>
      <c r="T6" s="54"/>
      <c r="U6" s="54"/>
      <c r="V6" s="55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s="1" customFormat="1" ht="18" customHeight="1">
      <c r="A7" s="351" t="s">
        <v>15</v>
      </c>
      <c r="B7" s="93">
        <v>36</v>
      </c>
      <c r="C7" s="89"/>
      <c r="D7" s="89">
        <v>36</v>
      </c>
      <c r="E7" s="89"/>
      <c r="F7" s="89"/>
      <c r="G7" s="93"/>
      <c r="H7" s="101"/>
      <c r="I7" s="89"/>
      <c r="J7" s="102"/>
      <c r="K7" s="89">
        <v>684</v>
      </c>
      <c r="L7" s="89">
        <v>684</v>
      </c>
      <c r="M7" s="89"/>
      <c r="N7" s="426"/>
      <c r="O7" s="54"/>
      <c r="P7" s="53"/>
      <c r="Q7" s="54"/>
      <c r="R7" s="57"/>
      <c r="S7" s="54"/>
      <c r="T7" s="54"/>
      <c r="U7" s="54"/>
      <c r="V7" s="55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18" customHeight="1">
      <c r="A8" s="351" t="s">
        <v>16</v>
      </c>
      <c r="B8" s="93">
        <v>36</v>
      </c>
      <c r="C8" s="89"/>
      <c r="D8" s="89">
        <v>36</v>
      </c>
      <c r="E8" s="89"/>
      <c r="F8" s="89"/>
      <c r="G8" s="93"/>
      <c r="H8" s="101"/>
      <c r="I8" s="89"/>
      <c r="J8" s="102"/>
      <c r="K8" s="89">
        <v>684</v>
      </c>
      <c r="L8" s="89">
        <v>684</v>
      </c>
      <c r="M8" s="89"/>
      <c r="N8" s="426"/>
      <c r="O8" s="54"/>
      <c r="P8" s="53"/>
      <c r="Q8" s="54"/>
      <c r="R8" s="57"/>
      <c r="S8" s="54"/>
      <c r="T8" s="54"/>
      <c r="U8" s="54"/>
      <c r="V8" s="55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8" customHeight="1" hidden="1">
      <c r="A9" s="351" t="s">
        <v>85</v>
      </c>
      <c r="B9" s="93"/>
      <c r="C9" s="89"/>
      <c r="D9" s="89"/>
      <c r="E9" s="89"/>
      <c r="F9" s="89"/>
      <c r="G9" s="93"/>
      <c r="H9" s="101"/>
      <c r="I9" s="89"/>
      <c r="J9" s="102"/>
      <c r="K9" s="89"/>
      <c r="L9" s="89"/>
      <c r="M9" s="89"/>
      <c r="N9" s="426"/>
      <c r="O9" s="54"/>
      <c r="P9" s="53"/>
      <c r="Q9" s="54"/>
      <c r="R9" s="57"/>
      <c r="S9" s="54"/>
      <c r="T9" s="54"/>
      <c r="U9" s="54"/>
      <c r="V9" s="55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8" customHeight="1">
      <c r="A10" s="351" t="s">
        <v>17</v>
      </c>
      <c r="B10" s="93">
        <v>36</v>
      </c>
      <c r="C10" s="89"/>
      <c r="D10" s="89">
        <v>36</v>
      </c>
      <c r="E10" s="89"/>
      <c r="F10" s="89"/>
      <c r="G10" s="93"/>
      <c r="H10" s="101"/>
      <c r="I10" s="89"/>
      <c r="J10" s="102"/>
      <c r="K10" s="89">
        <v>720</v>
      </c>
      <c r="L10" s="89">
        <v>720</v>
      </c>
      <c r="M10" s="89"/>
      <c r="N10" s="426"/>
      <c r="O10" s="54"/>
      <c r="P10" s="53"/>
      <c r="Q10" s="54"/>
      <c r="R10" s="57"/>
      <c r="S10" s="54"/>
      <c r="T10" s="54"/>
      <c r="U10" s="54"/>
      <c r="V10" s="55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8" customHeight="1">
      <c r="A11" s="351" t="s">
        <v>18</v>
      </c>
      <c r="B11" s="93">
        <v>36</v>
      </c>
      <c r="C11" s="89"/>
      <c r="D11" s="89">
        <v>36</v>
      </c>
      <c r="E11" s="89"/>
      <c r="F11" s="89"/>
      <c r="G11" s="93"/>
      <c r="H11" s="101"/>
      <c r="I11" s="89"/>
      <c r="J11" s="102"/>
      <c r="K11" s="89">
        <v>720</v>
      </c>
      <c r="L11" s="89">
        <v>720</v>
      </c>
      <c r="M11" s="89"/>
      <c r="N11" s="426"/>
      <c r="O11" s="54"/>
      <c r="P11" s="56"/>
      <c r="Q11" s="54"/>
      <c r="R11" s="57"/>
      <c r="S11" s="54"/>
      <c r="T11" s="54"/>
      <c r="U11" s="54"/>
      <c r="V11" s="55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8" customHeight="1" hidden="1">
      <c r="A12" s="351" t="s">
        <v>86</v>
      </c>
      <c r="B12" s="93"/>
      <c r="C12" s="89"/>
      <c r="D12" s="89"/>
      <c r="E12" s="89"/>
      <c r="F12" s="89"/>
      <c r="G12" s="93"/>
      <c r="H12" s="101"/>
      <c r="I12" s="89"/>
      <c r="J12" s="102"/>
      <c r="K12" s="89"/>
      <c r="L12" s="89"/>
      <c r="M12" s="89"/>
      <c r="N12" s="426"/>
      <c r="O12" s="54"/>
      <c r="P12" s="56"/>
      <c r="Q12" s="54"/>
      <c r="R12" s="57"/>
      <c r="S12" s="54"/>
      <c r="T12" s="54"/>
      <c r="U12" s="54"/>
      <c r="V12" s="55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8" customHeight="1">
      <c r="A13" s="351" t="s">
        <v>19</v>
      </c>
      <c r="B13" s="93">
        <v>36</v>
      </c>
      <c r="C13" s="89"/>
      <c r="D13" s="89">
        <v>36</v>
      </c>
      <c r="E13" s="89"/>
      <c r="F13" s="89"/>
      <c r="G13" s="93"/>
      <c r="H13" s="101"/>
      <c r="I13" s="89"/>
      <c r="J13" s="102"/>
      <c r="K13" s="89">
        <v>720</v>
      </c>
      <c r="L13" s="89">
        <v>720</v>
      </c>
      <c r="M13" s="89"/>
      <c r="N13" s="426"/>
      <c r="O13" s="54"/>
      <c r="P13" s="56"/>
      <c r="Q13" s="54"/>
      <c r="R13" s="57"/>
      <c r="S13" s="54"/>
      <c r="T13" s="54"/>
      <c r="U13" s="54"/>
      <c r="V13" s="55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8" customHeight="1">
      <c r="A14" s="351" t="s">
        <v>20</v>
      </c>
      <c r="B14" s="93">
        <v>36</v>
      </c>
      <c r="C14" s="89"/>
      <c r="D14" s="89">
        <v>36</v>
      </c>
      <c r="E14" s="89"/>
      <c r="F14" s="89"/>
      <c r="G14" s="93"/>
      <c r="H14" s="101"/>
      <c r="I14" s="89"/>
      <c r="J14" s="102"/>
      <c r="K14" s="89">
        <v>720</v>
      </c>
      <c r="L14" s="89">
        <v>720</v>
      </c>
      <c r="M14" s="89"/>
      <c r="N14" s="426"/>
      <c r="O14" s="54"/>
      <c r="P14" s="56"/>
      <c r="Q14" s="54"/>
      <c r="R14" s="57"/>
      <c r="S14" s="54"/>
      <c r="T14" s="54"/>
      <c r="U14" s="54"/>
      <c r="V14" s="55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8" customHeight="1" hidden="1">
      <c r="A15" s="351" t="s">
        <v>21</v>
      </c>
      <c r="B15" s="93"/>
      <c r="C15" s="89"/>
      <c r="D15" s="89"/>
      <c r="E15" s="89"/>
      <c r="F15" s="89"/>
      <c r="G15" s="93"/>
      <c r="H15" s="101"/>
      <c r="I15" s="89"/>
      <c r="J15" s="102"/>
      <c r="K15" s="89"/>
      <c r="L15" s="89"/>
      <c r="M15" s="89"/>
      <c r="N15" s="426"/>
      <c r="O15" s="54"/>
      <c r="P15" s="56"/>
      <c r="Q15" s="54"/>
      <c r="R15" s="57"/>
      <c r="S15" s="54"/>
      <c r="T15" s="54"/>
      <c r="U15" s="54"/>
      <c r="V15" s="55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8" customHeight="1">
      <c r="A16" s="351" t="s">
        <v>22</v>
      </c>
      <c r="B16" s="93">
        <v>36</v>
      </c>
      <c r="C16" s="89"/>
      <c r="D16" s="89">
        <v>36</v>
      </c>
      <c r="E16" s="89"/>
      <c r="F16" s="89"/>
      <c r="G16" s="93"/>
      <c r="H16" s="101"/>
      <c r="I16" s="89"/>
      <c r="J16" s="102"/>
      <c r="K16" s="89">
        <v>720</v>
      </c>
      <c r="L16" s="89">
        <v>720</v>
      </c>
      <c r="M16" s="89"/>
      <c r="N16" s="426"/>
      <c r="O16" s="54"/>
      <c r="P16" s="56"/>
      <c r="Q16" s="54"/>
      <c r="R16" s="57"/>
      <c r="S16" s="54"/>
      <c r="T16" s="54"/>
      <c r="U16" s="54"/>
      <c r="V16" s="55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8" customHeight="1" thickBot="1">
      <c r="A17" s="351" t="s">
        <v>23</v>
      </c>
      <c r="B17" s="93">
        <v>36</v>
      </c>
      <c r="C17" s="89"/>
      <c r="D17" s="89">
        <v>36</v>
      </c>
      <c r="E17" s="89"/>
      <c r="F17" s="89"/>
      <c r="G17" s="93"/>
      <c r="H17" s="101"/>
      <c r="I17" s="89"/>
      <c r="J17" s="102"/>
      <c r="K17" s="89">
        <v>720</v>
      </c>
      <c r="L17" s="89">
        <v>720</v>
      </c>
      <c r="M17" s="89"/>
      <c r="N17" s="426"/>
      <c r="O17" s="54"/>
      <c r="P17" s="56"/>
      <c r="Q17" s="54"/>
      <c r="R17" s="57"/>
      <c r="S17" s="54"/>
      <c r="T17" s="54"/>
      <c r="U17" s="54"/>
      <c r="V17" s="55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8" customFormat="1" ht="18" customHeight="1" hidden="1" thickBot="1">
      <c r="A18" s="352" t="s">
        <v>24</v>
      </c>
      <c r="B18" s="92"/>
      <c r="C18" s="90"/>
      <c r="D18" s="90"/>
      <c r="E18" s="90"/>
      <c r="F18" s="90"/>
      <c r="G18" s="92"/>
      <c r="H18" s="103"/>
      <c r="I18" s="90"/>
      <c r="J18" s="104"/>
      <c r="K18" s="90"/>
      <c r="L18" s="104"/>
      <c r="M18" s="90"/>
      <c r="N18" s="427"/>
      <c r="O18" s="54"/>
      <c r="P18" s="56"/>
      <c r="Q18" s="54"/>
      <c r="R18" s="57"/>
      <c r="S18" s="54"/>
      <c r="T18" s="54"/>
      <c r="U18" s="54"/>
      <c r="V18" s="55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22" customFormat="1" ht="18" customHeight="1" thickBot="1" thickTop="1">
      <c r="A19" s="365" t="s">
        <v>25</v>
      </c>
      <c r="B19" s="409">
        <v>36</v>
      </c>
      <c r="C19" s="409">
        <f aca="true" t="shared" si="0" ref="C19:N19">SUM(C6:C18)</f>
        <v>0</v>
      </c>
      <c r="D19" s="409">
        <f t="shared" si="0"/>
        <v>324</v>
      </c>
      <c r="E19" s="409">
        <f t="shared" si="0"/>
        <v>0</v>
      </c>
      <c r="F19" s="409">
        <f t="shared" si="0"/>
        <v>0</v>
      </c>
      <c r="G19" s="409">
        <f t="shared" si="0"/>
        <v>0</v>
      </c>
      <c r="H19" s="409">
        <f t="shared" si="0"/>
        <v>0</v>
      </c>
      <c r="I19" s="409">
        <f t="shared" si="0"/>
        <v>0</v>
      </c>
      <c r="J19" s="409">
        <f t="shared" si="0"/>
        <v>0</v>
      </c>
      <c r="K19" s="409">
        <f t="shared" si="0"/>
        <v>6515</v>
      </c>
      <c r="L19" s="409">
        <f t="shared" si="0"/>
        <v>6515</v>
      </c>
      <c r="M19" s="409">
        <f t="shared" si="0"/>
        <v>0</v>
      </c>
      <c r="N19" s="412">
        <f t="shared" si="0"/>
        <v>0</v>
      </c>
      <c r="O19" s="423"/>
      <c r="P19" s="41"/>
      <c r="Q19" s="42"/>
      <c r="R19" s="58"/>
      <c r="S19" s="42"/>
      <c r="T19" s="43"/>
      <c r="U19" s="44"/>
      <c r="V19" s="45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</row>
    <row r="20" spans="1:23" s="9" customFormat="1" ht="18" customHeight="1" hidden="1">
      <c r="A20" s="354" t="s">
        <v>14</v>
      </c>
      <c r="B20" s="154"/>
      <c r="C20" s="99"/>
      <c r="D20" s="99"/>
      <c r="E20" s="99"/>
      <c r="F20" s="99"/>
      <c r="G20" s="154"/>
      <c r="H20" s="100"/>
      <c r="I20" s="99"/>
      <c r="J20" s="100"/>
      <c r="K20" s="99"/>
      <c r="L20" s="100"/>
      <c r="M20" s="99"/>
      <c r="N20" s="428"/>
      <c r="O20" s="424"/>
      <c r="P20" s="39"/>
      <c r="Q20" s="35"/>
      <c r="R20" s="59"/>
      <c r="S20" s="35"/>
      <c r="T20" s="14"/>
      <c r="U20" s="15"/>
      <c r="V20" s="18"/>
      <c r="W20" s="7"/>
    </row>
    <row r="21" spans="1:23" s="9" customFormat="1" ht="18" customHeight="1">
      <c r="A21" s="354" t="s">
        <v>26</v>
      </c>
      <c r="B21" s="154">
        <v>36</v>
      </c>
      <c r="C21" s="99"/>
      <c r="D21" s="99">
        <v>87</v>
      </c>
      <c r="E21" s="99">
        <v>60</v>
      </c>
      <c r="F21" s="99"/>
      <c r="G21" s="154"/>
      <c r="H21" s="100"/>
      <c r="I21" s="593"/>
      <c r="J21" s="99">
        <v>90</v>
      </c>
      <c r="K21" s="99">
        <v>828</v>
      </c>
      <c r="L21" s="99">
        <v>828</v>
      </c>
      <c r="M21" s="99"/>
      <c r="N21" s="428"/>
      <c r="O21" s="424"/>
      <c r="P21" s="39"/>
      <c r="Q21" s="35"/>
      <c r="R21" s="59"/>
      <c r="S21" s="35"/>
      <c r="T21" s="14"/>
      <c r="U21" s="15"/>
      <c r="V21" s="18"/>
      <c r="W21" s="7"/>
    </row>
    <row r="22" spans="1:23" s="1" customFormat="1" ht="18" customHeight="1">
      <c r="A22" s="351" t="s">
        <v>27</v>
      </c>
      <c r="B22" s="155">
        <v>36</v>
      </c>
      <c r="C22" s="95"/>
      <c r="D22" s="95">
        <v>86</v>
      </c>
      <c r="E22" s="95">
        <v>35</v>
      </c>
      <c r="F22" s="95"/>
      <c r="G22" s="155"/>
      <c r="H22" s="96"/>
      <c r="I22" s="592"/>
      <c r="J22" s="95">
        <v>95</v>
      </c>
      <c r="K22" s="95">
        <v>828</v>
      </c>
      <c r="L22" s="95">
        <v>828</v>
      </c>
      <c r="M22" s="95"/>
      <c r="N22" s="429"/>
      <c r="O22" s="424"/>
      <c r="P22" s="36"/>
      <c r="Q22" s="33"/>
      <c r="R22" s="59"/>
      <c r="S22" s="33"/>
      <c r="T22" s="10"/>
      <c r="U22" s="11"/>
      <c r="V22" s="16"/>
      <c r="W22" s="7"/>
    </row>
    <row r="23" spans="1:23" s="1" customFormat="1" ht="18" customHeight="1" hidden="1">
      <c r="A23" s="351" t="s">
        <v>28</v>
      </c>
      <c r="B23" s="155"/>
      <c r="C23" s="95"/>
      <c r="D23" s="95"/>
      <c r="E23" s="95"/>
      <c r="F23" s="95"/>
      <c r="G23" s="155"/>
      <c r="H23" s="96"/>
      <c r="I23" s="592"/>
      <c r="J23" s="95"/>
      <c r="K23" s="95"/>
      <c r="L23" s="95"/>
      <c r="M23" s="95"/>
      <c r="N23" s="429"/>
      <c r="O23" s="424"/>
      <c r="P23" s="36"/>
      <c r="Q23" s="33"/>
      <c r="R23" s="59"/>
      <c r="S23" s="33"/>
      <c r="T23" s="10"/>
      <c r="U23" s="11"/>
      <c r="V23" s="16"/>
      <c r="W23" s="7"/>
    </row>
    <row r="24" spans="1:23" s="1" customFormat="1" ht="18" customHeight="1">
      <c r="A24" s="351" t="s">
        <v>29</v>
      </c>
      <c r="B24" s="155">
        <v>36</v>
      </c>
      <c r="C24" s="95"/>
      <c r="D24" s="95"/>
      <c r="E24" s="95"/>
      <c r="F24" s="95"/>
      <c r="G24" s="155"/>
      <c r="H24" s="96"/>
      <c r="I24" s="592"/>
      <c r="J24" s="95"/>
      <c r="K24" s="95">
        <v>864</v>
      </c>
      <c r="L24" s="95">
        <v>864</v>
      </c>
      <c r="M24" s="95"/>
      <c r="N24" s="429"/>
      <c r="O24" s="424"/>
      <c r="P24" s="36"/>
      <c r="Q24" s="33"/>
      <c r="R24" s="59"/>
      <c r="S24" s="33"/>
      <c r="T24" s="10"/>
      <c r="U24" s="11"/>
      <c r="V24" s="16"/>
      <c r="W24" s="7"/>
    </row>
    <row r="25" spans="1:23" s="1" customFormat="1" ht="18" customHeight="1">
      <c r="A25" s="351" t="s">
        <v>30</v>
      </c>
      <c r="B25" s="155">
        <v>36</v>
      </c>
      <c r="C25" s="95"/>
      <c r="D25" s="95">
        <v>81</v>
      </c>
      <c r="E25" s="95"/>
      <c r="F25" s="95"/>
      <c r="G25" s="155"/>
      <c r="H25" s="96"/>
      <c r="I25" s="592"/>
      <c r="J25" s="95">
        <v>12</v>
      </c>
      <c r="K25" s="95">
        <v>864</v>
      </c>
      <c r="L25" s="95">
        <v>864</v>
      </c>
      <c r="M25" s="95"/>
      <c r="N25" s="429"/>
      <c r="O25" s="424"/>
      <c r="P25" s="36"/>
      <c r="Q25" s="33"/>
      <c r="R25" s="59"/>
      <c r="S25" s="33"/>
      <c r="T25" s="10"/>
      <c r="U25" s="11"/>
      <c r="V25" s="16"/>
      <c r="W25" s="7"/>
    </row>
    <row r="26" spans="1:23" s="1" customFormat="1" ht="18" customHeight="1" hidden="1">
      <c r="A26" s="351" t="s">
        <v>31</v>
      </c>
      <c r="B26" s="155"/>
      <c r="C26" s="95"/>
      <c r="D26" s="95"/>
      <c r="E26" s="95"/>
      <c r="F26" s="95"/>
      <c r="G26" s="155"/>
      <c r="H26" s="96"/>
      <c r="I26" s="592"/>
      <c r="J26" s="95"/>
      <c r="K26" s="95"/>
      <c r="L26" s="95"/>
      <c r="M26" s="95"/>
      <c r="N26" s="429"/>
      <c r="O26" s="424"/>
      <c r="P26" s="36"/>
      <c r="Q26" s="33"/>
      <c r="R26" s="59"/>
      <c r="S26" s="33"/>
      <c r="T26" s="10"/>
      <c r="U26" s="11"/>
      <c r="V26" s="16"/>
      <c r="W26" s="7"/>
    </row>
    <row r="27" spans="1:23" s="1" customFormat="1" ht="18" customHeight="1">
      <c r="A27" s="351" t="s">
        <v>32</v>
      </c>
      <c r="B27" s="155">
        <v>36</v>
      </c>
      <c r="C27" s="95"/>
      <c r="D27" s="95">
        <v>177</v>
      </c>
      <c r="E27" s="95"/>
      <c r="F27" s="95"/>
      <c r="G27" s="155"/>
      <c r="H27" s="96"/>
      <c r="I27" s="592"/>
      <c r="J27" s="95">
        <v>73</v>
      </c>
      <c r="K27" s="95">
        <v>936</v>
      </c>
      <c r="L27" s="95">
        <v>936</v>
      </c>
      <c r="M27" s="95"/>
      <c r="N27" s="429"/>
      <c r="O27" s="424"/>
      <c r="P27" s="36"/>
      <c r="Q27" s="33"/>
      <c r="R27" s="59"/>
      <c r="S27" s="33"/>
      <c r="T27" s="10"/>
      <c r="U27" s="11"/>
      <c r="V27" s="16"/>
      <c r="W27" s="7"/>
    </row>
    <row r="28" spans="1:23" s="1" customFormat="1" ht="18" customHeight="1">
      <c r="A28" s="351" t="s">
        <v>33</v>
      </c>
      <c r="B28" s="155">
        <v>36</v>
      </c>
      <c r="C28" s="95"/>
      <c r="D28" s="95">
        <v>167</v>
      </c>
      <c r="E28" s="95">
        <v>36</v>
      </c>
      <c r="F28" s="95"/>
      <c r="G28" s="155"/>
      <c r="H28" s="96"/>
      <c r="I28" s="592"/>
      <c r="J28" s="95">
        <v>109</v>
      </c>
      <c r="K28" s="95">
        <v>936</v>
      </c>
      <c r="L28" s="95">
        <v>936</v>
      </c>
      <c r="M28" s="95"/>
      <c r="N28" s="429"/>
      <c r="O28" s="424"/>
      <c r="P28" s="36"/>
      <c r="Q28" s="33"/>
      <c r="R28" s="59"/>
      <c r="S28" s="33"/>
      <c r="T28" s="10"/>
      <c r="U28" s="11"/>
      <c r="V28" s="16"/>
      <c r="W28" s="7"/>
    </row>
    <row r="29" spans="1:23" s="1" customFormat="1" ht="18" customHeight="1" hidden="1">
      <c r="A29" s="351" t="s">
        <v>78</v>
      </c>
      <c r="B29" s="155"/>
      <c r="C29" s="95"/>
      <c r="D29" s="95"/>
      <c r="E29" s="95"/>
      <c r="F29" s="95"/>
      <c r="G29" s="155"/>
      <c r="H29" s="96"/>
      <c r="I29" s="592"/>
      <c r="J29" s="95"/>
      <c r="K29" s="95"/>
      <c r="L29" s="95"/>
      <c r="M29" s="95"/>
      <c r="N29" s="429"/>
      <c r="O29" s="424"/>
      <c r="P29" s="36"/>
      <c r="Q29" s="33"/>
      <c r="R29" s="59"/>
      <c r="S29" s="33"/>
      <c r="T29" s="10"/>
      <c r="U29" s="11"/>
      <c r="V29" s="16"/>
      <c r="W29" s="7"/>
    </row>
    <row r="30" spans="1:23" s="1" customFormat="1" ht="18" customHeight="1">
      <c r="A30" s="351" t="s">
        <v>34</v>
      </c>
      <c r="B30" s="155">
        <v>34</v>
      </c>
      <c r="C30" s="95"/>
      <c r="D30" s="95">
        <v>69</v>
      </c>
      <c r="E30" s="95">
        <v>61</v>
      </c>
      <c r="F30" s="95"/>
      <c r="G30" s="155"/>
      <c r="H30" s="96">
        <v>34</v>
      </c>
      <c r="I30" s="592"/>
      <c r="J30" s="95">
        <v>93</v>
      </c>
      <c r="K30" s="95">
        <v>884</v>
      </c>
      <c r="L30" s="95">
        <v>884</v>
      </c>
      <c r="M30" s="95"/>
      <c r="N30" s="429"/>
      <c r="O30" s="7"/>
      <c r="P30" s="63"/>
      <c r="Q30" s="33"/>
      <c r="R30" s="59"/>
      <c r="S30" s="33"/>
      <c r="T30" s="10"/>
      <c r="U30" s="11"/>
      <c r="V30" s="16"/>
      <c r="W30" s="7"/>
    </row>
    <row r="31" spans="1:23" s="1" customFormat="1" ht="18" customHeight="1" thickBot="1">
      <c r="A31" s="351" t="s">
        <v>35</v>
      </c>
      <c r="B31" s="156">
        <v>34</v>
      </c>
      <c r="C31" s="98"/>
      <c r="D31" s="98">
        <v>118</v>
      </c>
      <c r="E31" s="98">
        <v>162</v>
      </c>
      <c r="F31" s="98"/>
      <c r="G31" s="156"/>
      <c r="H31" s="97">
        <v>34</v>
      </c>
      <c r="I31" s="592"/>
      <c r="J31" s="98">
        <v>153</v>
      </c>
      <c r="K31" s="98">
        <v>884</v>
      </c>
      <c r="L31" s="98">
        <v>884</v>
      </c>
      <c r="M31" s="98"/>
      <c r="N31" s="430"/>
      <c r="O31" s="7"/>
      <c r="P31" s="150"/>
      <c r="Q31" s="34"/>
      <c r="R31" s="59"/>
      <c r="S31" s="34"/>
      <c r="T31" s="12"/>
      <c r="U31" s="13"/>
      <c r="V31" s="17"/>
      <c r="W31" s="7"/>
    </row>
    <row r="32" spans="1:23" s="1" customFormat="1" ht="18" customHeight="1" hidden="1" thickBot="1">
      <c r="A32" s="352" t="s">
        <v>87</v>
      </c>
      <c r="B32" s="156"/>
      <c r="C32" s="98"/>
      <c r="D32" s="98"/>
      <c r="E32" s="98"/>
      <c r="F32" s="98"/>
      <c r="G32" s="156"/>
      <c r="H32" s="97"/>
      <c r="I32" s="592"/>
      <c r="J32" s="98"/>
      <c r="K32" s="98"/>
      <c r="L32" s="97"/>
      <c r="M32" s="98"/>
      <c r="N32" s="430"/>
      <c r="O32" s="424"/>
      <c r="P32" s="37"/>
      <c r="Q32" s="34"/>
      <c r="R32" s="59"/>
      <c r="S32" s="34"/>
      <c r="T32" s="12"/>
      <c r="U32" s="13"/>
      <c r="V32" s="17"/>
      <c r="W32" s="7"/>
    </row>
    <row r="33" spans="1:23" s="108" customFormat="1" ht="18" customHeight="1" thickBot="1" thickTop="1">
      <c r="A33" s="365" t="s">
        <v>36</v>
      </c>
      <c r="B33" s="409">
        <f>SUM(B20:B32)</f>
        <v>284</v>
      </c>
      <c r="C33" s="409">
        <f aca="true" t="shared" si="1" ref="C33:N33">SUM(C20:C32)</f>
        <v>0</v>
      </c>
      <c r="D33" s="409">
        <f t="shared" si="1"/>
        <v>785</v>
      </c>
      <c r="E33" s="409">
        <f t="shared" si="1"/>
        <v>354</v>
      </c>
      <c r="F33" s="409">
        <f t="shared" si="1"/>
        <v>0</v>
      </c>
      <c r="G33" s="409">
        <f t="shared" si="1"/>
        <v>0</v>
      </c>
      <c r="H33" s="409">
        <f t="shared" si="1"/>
        <v>68</v>
      </c>
      <c r="I33" s="409">
        <f t="shared" si="1"/>
        <v>0</v>
      </c>
      <c r="J33" s="409">
        <f>SUM(J20:J32)</f>
        <v>625</v>
      </c>
      <c r="K33" s="409">
        <f t="shared" si="1"/>
        <v>7024</v>
      </c>
      <c r="L33" s="409">
        <f t="shared" si="1"/>
        <v>7024</v>
      </c>
      <c r="M33" s="409">
        <f t="shared" si="1"/>
        <v>0</v>
      </c>
      <c r="N33" s="412">
        <f t="shared" si="1"/>
        <v>0</v>
      </c>
      <c r="O33" s="423"/>
      <c r="P33" s="38"/>
      <c r="Q33" s="19"/>
      <c r="R33" s="60"/>
      <c r="S33" s="19"/>
      <c r="T33" s="20"/>
      <c r="U33" s="21"/>
      <c r="V33" s="106"/>
      <c r="W33" s="76"/>
    </row>
    <row r="34" spans="1:23" s="62" customFormat="1" ht="18" customHeight="1" thickBot="1" thickTop="1">
      <c r="A34" s="360" t="s">
        <v>37</v>
      </c>
      <c r="B34" s="414">
        <f>B19+B33</f>
        <v>320</v>
      </c>
      <c r="C34" s="414">
        <f>C19+C33</f>
        <v>0</v>
      </c>
      <c r="D34" s="414">
        <f aca="true" t="shared" si="2" ref="D34:N34">D19+D33</f>
        <v>1109</v>
      </c>
      <c r="E34" s="414">
        <f t="shared" si="2"/>
        <v>354</v>
      </c>
      <c r="F34" s="414">
        <f t="shared" si="2"/>
        <v>0</v>
      </c>
      <c r="G34" s="414">
        <f t="shared" si="2"/>
        <v>0</v>
      </c>
      <c r="H34" s="414">
        <f t="shared" si="2"/>
        <v>68</v>
      </c>
      <c r="I34" s="414">
        <f t="shared" si="2"/>
        <v>0</v>
      </c>
      <c r="J34" s="414">
        <f t="shared" si="2"/>
        <v>625</v>
      </c>
      <c r="K34" s="414">
        <f t="shared" si="2"/>
        <v>13539</v>
      </c>
      <c r="L34" s="414">
        <f t="shared" si="2"/>
        <v>13539</v>
      </c>
      <c r="M34" s="414">
        <f t="shared" si="2"/>
        <v>0</v>
      </c>
      <c r="N34" s="431">
        <f t="shared" si="2"/>
        <v>0</v>
      </c>
      <c r="O34" s="423"/>
      <c r="P34" s="40"/>
      <c r="Q34" s="23"/>
      <c r="R34" s="60"/>
      <c r="S34" s="23"/>
      <c r="T34" s="24"/>
      <c r="U34" s="25"/>
      <c r="V34" s="26"/>
      <c r="W34" s="61"/>
    </row>
    <row r="35" ht="15.75">
      <c r="O35" s="49"/>
    </row>
    <row r="36" ht="15.75" hidden="1"/>
  </sheetData>
  <sheetProtection selectLockedCells="1"/>
  <mergeCells count="3">
    <mergeCell ref="A1:N1"/>
    <mergeCell ref="A2:N2"/>
    <mergeCell ref="A3:N3"/>
  </mergeCells>
  <printOptions horizontalCentered="1" verticalCentered="1"/>
  <pageMargins left="0.78" right="0.5" top="0.23" bottom="0.33" header="0.5" footer="0.31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T35"/>
  <sheetViews>
    <sheetView view="pageBreakPreview" zoomScale="70" zoomScaleNormal="85" zoomScaleSheetLayoutView="70" zoomScalePageLayoutView="0" workbookViewId="0" topLeftCell="A1">
      <selection activeCell="AK27" sqref="AK27"/>
    </sheetView>
  </sheetViews>
  <sheetFormatPr defaultColWidth="0" defaultRowHeight="0" customHeight="1" zeroHeight="1"/>
  <cols>
    <col min="1" max="1" width="5.796875" style="0" customWidth="1"/>
    <col min="2" max="37" width="4.296875" style="0" customWidth="1"/>
    <col min="38" max="40" width="4.296875" style="0" hidden="1" customWidth="1"/>
    <col min="41" max="41" width="2.796875" style="49" customWidth="1"/>
    <col min="42" max="16384" width="8.296875" style="49" hidden="1" customWidth="1"/>
  </cols>
  <sheetData>
    <row r="1" spans="1:46" s="74" customFormat="1" ht="15" customHeight="1">
      <c r="A1" s="698" t="s">
        <v>177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73"/>
      <c r="AP1" s="73"/>
      <c r="AQ1" s="73"/>
      <c r="AR1" s="73"/>
      <c r="AS1" s="73"/>
      <c r="AT1" s="73"/>
    </row>
    <row r="2" spans="1:46" ht="21.75" customHeight="1">
      <c r="A2" s="711" t="s">
        <v>138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  <c r="AF2" s="712"/>
      <c r="AG2" s="712"/>
      <c r="AH2" s="712"/>
      <c r="AI2" s="712"/>
      <c r="AJ2" s="712"/>
      <c r="AK2" s="712"/>
      <c r="AL2" s="712"/>
      <c r="AM2" s="712"/>
      <c r="AN2" s="712"/>
      <c r="AO2" s="64"/>
      <c r="AP2" s="64"/>
      <c r="AQ2" s="64"/>
      <c r="AR2" s="64"/>
      <c r="AS2" s="64"/>
      <c r="AT2" s="64"/>
    </row>
    <row r="3" spans="1:46" ht="19.5" customHeight="1" thickBot="1">
      <c r="A3" s="709" t="s">
        <v>0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115"/>
      <c r="AM3" s="115"/>
      <c r="AN3" s="115"/>
      <c r="AO3" s="64"/>
      <c r="AP3" s="64"/>
      <c r="AQ3" s="64"/>
      <c r="AR3" s="64"/>
      <c r="AS3" s="64"/>
      <c r="AT3" s="64"/>
    </row>
    <row r="4" spans="1:40" ht="16.5" thickBot="1">
      <c r="A4" s="547"/>
      <c r="B4" s="713" t="s">
        <v>89</v>
      </c>
      <c r="C4" s="714"/>
      <c r="D4" s="715"/>
      <c r="E4" s="705" t="s">
        <v>161</v>
      </c>
      <c r="F4" s="706"/>
      <c r="G4" s="708"/>
      <c r="H4" s="702" t="s">
        <v>90</v>
      </c>
      <c r="I4" s="714"/>
      <c r="J4" s="715"/>
      <c r="K4" s="716" t="s">
        <v>108</v>
      </c>
      <c r="L4" s="714"/>
      <c r="M4" s="715"/>
      <c r="N4" s="705" t="s">
        <v>109</v>
      </c>
      <c r="O4" s="706"/>
      <c r="P4" s="708"/>
      <c r="Q4" s="705" t="s">
        <v>112</v>
      </c>
      <c r="R4" s="706"/>
      <c r="S4" s="708"/>
      <c r="T4" s="705" t="s">
        <v>155</v>
      </c>
      <c r="U4" s="706"/>
      <c r="V4" s="708"/>
      <c r="W4" s="705" t="s">
        <v>144</v>
      </c>
      <c r="X4" s="706"/>
      <c r="Y4" s="708"/>
      <c r="Z4" s="705" t="s">
        <v>143</v>
      </c>
      <c r="AA4" s="706"/>
      <c r="AB4" s="708"/>
      <c r="AC4" s="705" t="s">
        <v>41</v>
      </c>
      <c r="AD4" s="717"/>
      <c r="AE4" s="707"/>
      <c r="AF4" s="702" t="s">
        <v>113</v>
      </c>
      <c r="AG4" s="703"/>
      <c r="AH4" s="704"/>
      <c r="AI4" s="702" t="s">
        <v>75</v>
      </c>
      <c r="AJ4" s="703"/>
      <c r="AK4" s="704"/>
      <c r="AL4" s="705" t="s">
        <v>75</v>
      </c>
      <c r="AM4" s="706"/>
      <c r="AN4" s="707"/>
    </row>
    <row r="5" spans="1:45" s="79" customFormat="1" ht="76.5" customHeight="1" thickBot="1">
      <c r="A5" s="433" t="s">
        <v>3</v>
      </c>
      <c r="B5" s="435" t="s">
        <v>68</v>
      </c>
      <c r="C5" s="561" t="s">
        <v>73</v>
      </c>
      <c r="D5" s="432" t="s">
        <v>74</v>
      </c>
      <c r="E5" s="435" t="s">
        <v>68</v>
      </c>
      <c r="F5" s="561" t="s">
        <v>73</v>
      </c>
      <c r="G5" s="432" t="s">
        <v>74</v>
      </c>
      <c r="H5" s="435" t="s">
        <v>68</v>
      </c>
      <c r="I5" s="561" t="s">
        <v>73</v>
      </c>
      <c r="J5" s="432" t="s">
        <v>74</v>
      </c>
      <c r="K5" s="435" t="s">
        <v>68</v>
      </c>
      <c r="L5" s="561" t="s">
        <v>73</v>
      </c>
      <c r="M5" s="432" t="s">
        <v>74</v>
      </c>
      <c r="N5" s="435" t="s">
        <v>68</v>
      </c>
      <c r="O5" s="561" t="s">
        <v>73</v>
      </c>
      <c r="P5" s="432" t="s">
        <v>74</v>
      </c>
      <c r="Q5" s="435" t="s">
        <v>68</v>
      </c>
      <c r="R5" s="561" t="s">
        <v>73</v>
      </c>
      <c r="S5" s="432" t="s">
        <v>74</v>
      </c>
      <c r="T5" s="435" t="s">
        <v>68</v>
      </c>
      <c r="U5" s="561" t="s">
        <v>73</v>
      </c>
      <c r="V5" s="432" t="s">
        <v>74</v>
      </c>
      <c r="W5" s="435" t="s">
        <v>68</v>
      </c>
      <c r="X5" s="561" t="s">
        <v>73</v>
      </c>
      <c r="Y5" s="432" t="s">
        <v>74</v>
      </c>
      <c r="Z5" s="435" t="s">
        <v>68</v>
      </c>
      <c r="AA5" s="561" t="s">
        <v>73</v>
      </c>
      <c r="AB5" s="432" t="s">
        <v>74</v>
      </c>
      <c r="AC5" s="435" t="s">
        <v>68</v>
      </c>
      <c r="AD5" s="561" t="s">
        <v>73</v>
      </c>
      <c r="AE5" s="432" t="s">
        <v>74</v>
      </c>
      <c r="AF5" s="435" t="s">
        <v>68</v>
      </c>
      <c r="AG5" s="561" t="s">
        <v>73</v>
      </c>
      <c r="AH5" s="432" t="s">
        <v>74</v>
      </c>
      <c r="AI5" s="435" t="s">
        <v>68</v>
      </c>
      <c r="AJ5" s="561" t="s">
        <v>73</v>
      </c>
      <c r="AK5" s="432" t="s">
        <v>74</v>
      </c>
      <c r="AL5" s="435" t="s">
        <v>68</v>
      </c>
      <c r="AM5" s="569" t="s">
        <v>73</v>
      </c>
      <c r="AN5" s="432" t="s">
        <v>74</v>
      </c>
      <c r="AO5" s="82"/>
      <c r="AP5" s="77"/>
      <c r="AQ5" s="77"/>
      <c r="AR5" s="77"/>
      <c r="AS5" s="78"/>
    </row>
    <row r="6" spans="1:46" s="7" customFormat="1" ht="18" customHeight="1" thickBot="1">
      <c r="A6" s="354" t="s">
        <v>154</v>
      </c>
      <c r="B6" s="671">
        <v>1</v>
      </c>
      <c r="C6" s="672"/>
      <c r="D6" s="673"/>
      <c r="E6" s="555"/>
      <c r="F6" s="556"/>
      <c r="G6" s="557"/>
      <c r="H6" s="555">
        <v>1</v>
      </c>
      <c r="I6" s="556"/>
      <c r="J6" s="557"/>
      <c r="K6" s="555">
        <v>2</v>
      </c>
      <c r="L6" s="556"/>
      <c r="M6" s="557"/>
      <c r="N6" s="555"/>
      <c r="O6" s="556"/>
      <c r="P6" s="557"/>
      <c r="Q6" s="555"/>
      <c r="R6" s="556"/>
      <c r="S6" s="557"/>
      <c r="T6" s="555"/>
      <c r="U6" s="556"/>
      <c r="V6" s="557"/>
      <c r="W6" s="555"/>
      <c r="X6" s="556"/>
      <c r="Y6" s="557"/>
      <c r="Z6" s="555"/>
      <c r="AA6" s="556"/>
      <c r="AB6" s="557"/>
      <c r="AC6" s="555"/>
      <c r="AD6" s="556"/>
      <c r="AE6" s="557"/>
      <c r="AF6" s="563"/>
      <c r="AG6" s="564"/>
      <c r="AH6" s="565"/>
      <c r="AI6" s="563"/>
      <c r="AJ6" s="564"/>
      <c r="AK6" s="565"/>
      <c r="AL6" s="660"/>
      <c r="AM6" s="570"/>
      <c r="AN6" s="562"/>
      <c r="AO6" s="57"/>
      <c r="AP6" s="54"/>
      <c r="AQ6" s="54"/>
      <c r="AR6" s="54"/>
      <c r="AS6" s="54"/>
      <c r="AT6" s="55"/>
    </row>
    <row r="7" spans="1:46" s="7" customFormat="1" ht="18" customHeight="1">
      <c r="A7" s="354" t="s">
        <v>15</v>
      </c>
      <c r="B7" s="173">
        <v>14</v>
      </c>
      <c r="C7" s="89">
        <v>36</v>
      </c>
      <c r="D7" s="300">
        <v>36</v>
      </c>
      <c r="E7" s="657"/>
      <c r="F7" s="658"/>
      <c r="G7" s="659"/>
      <c r="H7" s="657">
        <v>9</v>
      </c>
      <c r="I7" s="658">
        <v>36</v>
      </c>
      <c r="J7" s="659">
        <v>36</v>
      </c>
      <c r="K7" s="175"/>
      <c r="L7" s="91"/>
      <c r="M7" s="302"/>
      <c r="N7" s="175"/>
      <c r="O7" s="91"/>
      <c r="P7" s="302"/>
      <c r="Q7" s="175">
        <v>22</v>
      </c>
      <c r="R7" s="91">
        <v>36</v>
      </c>
      <c r="S7" s="302">
        <v>36</v>
      </c>
      <c r="T7" s="175"/>
      <c r="U7" s="91"/>
      <c r="V7" s="302"/>
      <c r="W7" s="175"/>
      <c r="X7" s="91"/>
      <c r="Y7" s="302"/>
      <c r="Z7" s="175"/>
      <c r="AA7" s="91"/>
      <c r="AB7" s="302"/>
      <c r="AC7" s="175"/>
      <c r="AD7" s="91"/>
      <c r="AE7" s="302"/>
      <c r="AF7" s="661"/>
      <c r="AG7" s="99"/>
      <c r="AH7" s="157"/>
      <c r="AI7" s="661"/>
      <c r="AJ7" s="99"/>
      <c r="AK7" s="157"/>
      <c r="AL7" s="563"/>
      <c r="AM7" s="571"/>
      <c r="AN7" s="565"/>
      <c r="AO7" s="57"/>
      <c r="AP7" s="54"/>
      <c r="AQ7" s="54"/>
      <c r="AR7" s="54"/>
      <c r="AS7" s="54"/>
      <c r="AT7" s="55"/>
    </row>
    <row r="8" spans="1:46" s="7" customFormat="1" ht="18" customHeight="1">
      <c r="A8" s="354" t="s">
        <v>16</v>
      </c>
      <c r="B8" s="173">
        <v>16</v>
      </c>
      <c r="C8" s="89">
        <v>36</v>
      </c>
      <c r="D8" s="300">
        <v>36</v>
      </c>
      <c r="E8" s="620"/>
      <c r="F8" s="624"/>
      <c r="G8" s="625"/>
      <c r="H8" s="620">
        <v>5</v>
      </c>
      <c r="I8" s="624"/>
      <c r="J8" s="625"/>
      <c r="K8" s="173"/>
      <c r="L8" s="89"/>
      <c r="M8" s="300"/>
      <c r="N8" s="173"/>
      <c r="O8" s="89"/>
      <c r="P8" s="300"/>
      <c r="Q8" s="173">
        <v>21</v>
      </c>
      <c r="R8" s="89">
        <v>36</v>
      </c>
      <c r="S8" s="300">
        <v>36</v>
      </c>
      <c r="T8" s="173"/>
      <c r="U8" s="89"/>
      <c r="V8" s="300"/>
      <c r="W8" s="173"/>
      <c r="X8" s="89"/>
      <c r="Y8" s="300"/>
      <c r="Z8" s="173"/>
      <c r="AA8" s="89"/>
      <c r="AB8" s="300"/>
      <c r="AC8" s="173"/>
      <c r="AD8" s="89"/>
      <c r="AE8" s="300"/>
      <c r="AF8" s="160"/>
      <c r="AG8" s="95"/>
      <c r="AH8" s="158"/>
      <c r="AI8" s="160"/>
      <c r="AJ8" s="95"/>
      <c r="AK8" s="158"/>
      <c r="AL8" s="160"/>
      <c r="AM8" s="96"/>
      <c r="AN8" s="158"/>
      <c r="AO8" s="57"/>
      <c r="AP8" s="54"/>
      <c r="AQ8" s="54"/>
      <c r="AR8" s="54"/>
      <c r="AS8" s="54"/>
      <c r="AT8" s="55"/>
    </row>
    <row r="9" spans="1:46" s="7" customFormat="1" ht="18" customHeight="1" hidden="1">
      <c r="A9" s="354" t="s">
        <v>85</v>
      </c>
      <c r="B9" s="173"/>
      <c r="C9" s="89"/>
      <c r="D9" s="300"/>
      <c r="E9" s="620"/>
      <c r="F9" s="624"/>
      <c r="G9" s="625"/>
      <c r="H9" s="173"/>
      <c r="I9" s="89"/>
      <c r="J9" s="300"/>
      <c r="K9" s="173"/>
      <c r="L9" s="89"/>
      <c r="M9" s="300"/>
      <c r="N9" s="173"/>
      <c r="O9" s="89"/>
      <c r="P9" s="300"/>
      <c r="Q9" s="173"/>
      <c r="R9" s="89"/>
      <c r="S9" s="300"/>
      <c r="T9" s="173"/>
      <c r="U9" s="89"/>
      <c r="V9" s="300"/>
      <c r="W9" s="173"/>
      <c r="X9" s="89"/>
      <c r="Y9" s="300"/>
      <c r="Z9" s="173"/>
      <c r="AA9" s="89"/>
      <c r="AB9" s="300"/>
      <c r="AC9" s="173"/>
      <c r="AD9" s="89"/>
      <c r="AE9" s="300"/>
      <c r="AF9" s="160"/>
      <c r="AG9" s="95"/>
      <c r="AH9" s="158"/>
      <c r="AI9" s="160"/>
      <c r="AJ9" s="95"/>
      <c r="AK9" s="158"/>
      <c r="AL9" s="160"/>
      <c r="AM9" s="96"/>
      <c r="AN9" s="158"/>
      <c r="AO9" s="57"/>
      <c r="AP9" s="54"/>
      <c r="AQ9" s="54"/>
      <c r="AR9" s="54"/>
      <c r="AS9" s="54"/>
      <c r="AT9" s="55"/>
    </row>
    <row r="10" spans="1:46" s="7" customFormat="1" ht="18" customHeight="1">
      <c r="A10" s="354" t="s">
        <v>17</v>
      </c>
      <c r="B10" s="629">
        <v>9</v>
      </c>
      <c r="C10" s="630">
        <v>36</v>
      </c>
      <c r="D10" s="631">
        <v>36</v>
      </c>
      <c r="E10" s="620"/>
      <c r="F10" s="624"/>
      <c r="G10" s="625"/>
      <c r="H10" s="173">
        <v>16</v>
      </c>
      <c r="I10" s="89">
        <v>36</v>
      </c>
      <c r="J10" s="300">
        <v>36</v>
      </c>
      <c r="K10" s="173"/>
      <c r="L10" s="89"/>
      <c r="M10" s="300"/>
      <c r="N10" s="173">
        <v>25</v>
      </c>
      <c r="O10" s="89">
        <v>36</v>
      </c>
      <c r="P10" s="300">
        <v>36</v>
      </c>
      <c r="Q10" s="173"/>
      <c r="R10" s="89"/>
      <c r="S10" s="300"/>
      <c r="T10" s="173"/>
      <c r="U10" s="89"/>
      <c r="V10" s="300"/>
      <c r="W10" s="173"/>
      <c r="X10" s="89"/>
      <c r="Y10" s="300"/>
      <c r="Z10" s="173"/>
      <c r="AA10" s="89"/>
      <c r="AB10" s="300"/>
      <c r="AC10" s="173"/>
      <c r="AD10" s="89"/>
      <c r="AE10" s="300"/>
      <c r="AF10" s="160"/>
      <c r="AG10" s="95"/>
      <c r="AH10" s="158"/>
      <c r="AI10" s="160"/>
      <c r="AJ10" s="95"/>
      <c r="AK10" s="158"/>
      <c r="AL10" s="160"/>
      <c r="AM10" s="96"/>
      <c r="AN10" s="158"/>
      <c r="AO10" s="57"/>
      <c r="AP10" s="54"/>
      <c r="AQ10" s="54"/>
      <c r="AR10" s="54"/>
      <c r="AS10" s="54"/>
      <c r="AT10" s="55"/>
    </row>
    <row r="11" spans="1:46" s="7" customFormat="1" ht="18" customHeight="1">
      <c r="A11" s="354" t="s">
        <v>18</v>
      </c>
      <c r="B11" s="629">
        <v>9</v>
      </c>
      <c r="C11" s="630"/>
      <c r="D11" s="631"/>
      <c r="E11" s="620"/>
      <c r="F11" s="624"/>
      <c r="G11" s="625"/>
      <c r="H11" s="173">
        <v>17</v>
      </c>
      <c r="I11" s="89">
        <v>36</v>
      </c>
      <c r="J11" s="300">
        <v>36</v>
      </c>
      <c r="K11" s="173"/>
      <c r="L11" s="89"/>
      <c r="M11" s="300"/>
      <c r="N11" s="173">
        <v>26</v>
      </c>
      <c r="O11" s="89">
        <v>36</v>
      </c>
      <c r="P11" s="300">
        <v>36</v>
      </c>
      <c r="Q11" s="173"/>
      <c r="R11" s="89"/>
      <c r="S11" s="300"/>
      <c r="T11" s="173"/>
      <c r="U11" s="89"/>
      <c r="V11" s="300"/>
      <c r="W11" s="173"/>
      <c r="X11" s="89"/>
      <c r="Y11" s="300"/>
      <c r="Z11" s="173"/>
      <c r="AA11" s="89"/>
      <c r="AB11" s="300"/>
      <c r="AC11" s="173"/>
      <c r="AD11" s="89"/>
      <c r="AE11" s="300"/>
      <c r="AF11" s="160"/>
      <c r="AG11" s="95"/>
      <c r="AH11" s="158"/>
      <c r="AI11" s="160"/>
      <c r="AJ11" s="95"/>
      <c r="AK11" s="158"/>
      <c r="AL11" s="160"/>
      <c r="AM11" s="96"/>
      <c r="AN11" s="158"/>
      <c r="AO11" s="57"/>
      <c r="AP11" s="54"/>
      <c r="AQ11" s="54"/>
      <c r="AR11" s="54"/>
      <c r="AS11" s="54"/>
      <c r="AT11" s="55"/>
    </row>
    <row r="12" spans="1:46" s="7" customFormat="1" ht="18" customHeight="1" hidden="1">
      <c r="A12" s="354" t="s">
        <v>86</v>
      </c>
      <c r="B12" s="173"/>
      <c r="C12" s="89"/>
      <c r="D12" s="300"/>
      <c r="E12" s="620"/>
      <c r="F12" s="624"/>
      <c r="G12" s="625"/>
      <c r="H12" s="173"/>
      <c r="I12" s="89"/>
      <c r="J12" s="300"/>
      <c r="K12" s="173"/>
      <c r="L12" s="89"/>
      <c r="M12" s="300"/>
      <c r="N12" s="173"/>
      <c r="O12" s="89"/>
      <c r="P12" s="300"/>
      <c r="Q12" s="173"/>
      <c r="R12" s="89"/>
      <c r="S12" s="300"/>
      <c r="T12" s="173"/>
      <c r="U12" s="89"/>
      <c r="V12" s="300"/>
      <c r="W12" s="173"/>
      <c r="X12" s="89"/>
      <c r="Y12" s="300"/>
      <c r="Z12" s="173"/>
      <c r="AA12" s="89"/>
      <c r="AB12" s="300"/>
      <c r="AC12" s="173"/>
      <c r="AD12" s="89"/>
      <c r="AE12" s="300"/>
      <c r="AF12" s="160"/>
      <c r="AG12" s="95"/>
      <c r="AH12" s="158"/>
      <c r="AI12" s="160"/>
      <c r="AJ12" s="95"/>
      <c r="AK12" s="158"/>
      <c r="AL12" s="160"/>
      <c r="AM12" s="96"/>
      <c r="AN12" s="158"/>
      <c r="AO12" s="57"/>
      <c r="AP12" s="54"/>
      <c r="AQ12" s="54"/>
      <c r="AR12" s="54"/>
      <c r="AS12" s="54"/>
      <c r="AT12" s="55"/>
    </row>
    <row r="13" spans="1:46" s="7" customFormat="1" ht="18" customHeight="1">
      <c r="A13" s="351" t="s">
        <v>19</v>
      </c>
      <c r="B13" s="668">
        <v>16</v>
      </c>
      <c r="C13" s="669">
        <v>36</v>
      </c>
      <c r="D13" s="670">
        <v>36</v>
      </c>
      <c r="E13" s="620"/>
      <c r="F13" s="624"/>
      <c r="G13" s="625"/>
      <c r="H13" s="645">
        <v>10</v>
      </c>
      <c r="I13" s="646"/>
      <c r="J13" s="647"/>
      <c r="K13" s="173">
        <v>26</v>
      </c>
      <c r="L13" s="89">
        <v>36</v>
      </c>
      <c r="M13" s="300">
        <v>36</v>
      </c>
      <c r="N13" s="173"/>
      <c r="O13" s="89"/>
      <c r="P13" s="300"/>
      <c r="Q13" s="173"/>
      <c r="R13" s="89"/>
      <c r="S13" s="300"/>
      <c r="T13" s="173"/>
      <c r="U13" s="89"/>
      <c r="V13" s="300"/>
      <c r="W13" s="173"/>
      <c r="X13" s="89"/>
      <c r="Y13" s="300"/>
      <c r="Z13" s="173"/>
      <c r="AA13" s="89"/>
      <c r="AB13" s="300"/>
      <c r="AC13" s="173"/>
      <c r="AD13" s="89"/>
      <c r="AE13" s="300"/>
      <c r="AF13" s="160"/>
      <c r="AG13" s="95"/>
      <c r="AH13" s="158"/>
      <c r="AI13" s="160"/>
      <c r="AJ13" s="95"/>
      <c r="AK13" s="158"/>
      <c r="AL13" s="160"/>
      <c r="AM13" s="96"/>
      <c r="AN13" s="158"/>
      <c r="AO13" s="57"/>
      <c r="AP13" s="54"/>
      <c r="AQ13" s="54"/>
      <c r="AR13" s="54"/>
      <c r="AS13" s="54"/>
      <c r="AT13" s="55"/>
    </row>
    <row r="14" spans="1:46" s="7" customFormat="1" ht="18" customHeight="1">
      <c r="A14" s="351" t="s">
        <v>20</v>
      </c>
      <c r="B14" s="668">
        <v>8</v>
      </c>
      <c r="C14" s="669"/>
      <c r="D14" s="670"/>
      <c r="E14" s="620"/>
      <c r="F14" s="624"/>
      <c r="G14" s="625"/>
      <c r="H14" s="645">
        <v>17</v>
      </c>
      <c r="I14" s="646">
        <v>36</v>
      </c>
      <c r="J14" s="647">
        <v>36</v>
      </c>
      <c r="K14" s="173">
        <v>25</v>
      </c>
      <c r="L14" s="89">
        <v>36</v>
      </c>
      <c r="M14" s="300">
        <v>36</v>
      </c>
      <c r="N14" s="173"/>
      <c r="O14" s="89"/>
      <c r="P14" s="300"/>
      <c r="Q14" s="173"/>
      <c r="R14" s="89"/>
      <c r="S14" s="300"/>
      <c r="T14" s="173"/>
      <c r="U14" s="89"/>
      <c r="V14" s="300"/>
      <c r="W14" s="173"/>
      <c r="X14" s="89"/>
      <c r="Y14" s="300"/>
      <c r="Z14" s="173"/>
      <c r="AA14" s="89"/>
      <c r="AB14" s="300"/>
      <c r="AC14" s="173"/>
      <c r="AD14" s="89"/>
      <c r="AE14" s="300"/>
      <c r="AF14" s="160"/>
      <c r="AG14" s="95"/>
      <c r="AH14" s="158"/>
      <c r="AI14" s="160"/>
      <c r="AJ14" s="95"/>
      <c r="AK14" s="158"/>
      <c r="AL14" s="160"/>
      <c r="AM14" s="96"/>
      <c r="AN14" s="158"/>
      <c r="AO14" s="57"/>
      <c r="AP14" s="54"/>
      <c r="AQ14" s="54"/>
      <c r="AR14" s="54"/>
      <c r="AS14" s="54"/>
      <c r="AT14" s="55"/>
    </row>
    <row r="15" spans="1:46" s="7" customFormat="1" ht="18" customHeight="1" hidden="1">
      <c r="A15" s="351" t="s">
        <v>21</v>
      </c>
      <c r="B15" s="173"/>
      <c r="C15" s="89"/>
      <c r="D15" s="300"/>
      <c r="E15" s="620"/>
      <c r="F15" s="624"/>
      <c r="G15" s="625"/>
      <c r="H15" s="629"/>
      <c r="I15" s="630"/>
      <c r="J15" s="631"/>
      <c r="K15" s="173"/>
      <c r="L15" s="89"/>
      <c r="M15" s="300"/>
      <c r="N15" s="173"/>
      <c r="O15" s="89"/>
      <c r="P15" s="300"/>
      <c r="Q15" s="173"/>
      <c r="R15" s="89"/>
      <c r="S15" s="300"/>
      <c r="T15" s="173"/>
      <c r="U15" s="89"/>
      <c r="V15" s="300"/>
      <c r="W15" s="173"/>
      <c r="X15" s="89"/>
      <c r="Y15" s="300"/>
      <c r="Z15" s="173"/>
      <c r="AA15" s="89"/>
      <c r="AB15" s="300"/>
      <c r="AC15" s="173"/>
      <c r="AD15" s="89"/>
      <c r="AE15" s="300"/>
      <c r="AF15" s="160"/>
      <c r="AG15" s="95"/>
      <c r="AH15" s="158"/>
      <c r="AI15" s="160"/>
      <c r="AJ15" s="95"/>
      <c r="AK15" s="158"/>
      <c r="AL15" s="160"/>
      <c r="AM15" s="96"/>
      <c r="AN15" s="158"/>
      <c r="AO15" s="57"/>
      <c r="AP15" s="54"/>
      <c r="AQ15" s="54"/>
      <c r="AR15" s="54"/>
      <c r="AS15" s="54"/>
      <c r="AT15" s="55"/>
    </row>
    <row r="16" spans="1:46" s="7" customFormat="1" ht="18" customHeight="1">
      <c r="A16" s="351" t="s">
        <v>22</v>
      </c>
      <c r="B16" s="620">
        <v>12</v>
      </c>
      <c r="C16" s="624">
        <v>36</v>
      </c>
      <c r="D16" s="625">
        <v>36</v>
      </c>
      <c r="E16" s="620">
        <v>2</v>
      </c>
      <c r="F16" s="624"/>
      <c r="G16" s="625"/>
      <c r="H16" s="629">
        <v>10</v>
      </c>
      <c r="I16" s="630"/>
      <c r="J16" s="631"/>
      <c r="K16" s="173"/>
      <c r="L16" s="89"/>
      <c r="M16" s="300"/>
      <c r="N16" s="173"/>
      <c r="O16" s="89"/>
      <c r="P16" s="300"/>
      <c r="Q16" s="173"/>
      <c r="R16" s="89"/>
      <c r="S16" s="300"/>
      <c r="T16" s="173"/>
      <c r="U16" s="89"/>
      <c r="V16" s="300"/>
      <c r="W16" s="173"/>
      <c r="X16" s="89"/>
      <c r="Y16" s="300"/>
      <c r="Z16" s="173">
        <v>24</v>
      </c>
      <c r="AA16" s="89">
        <v>36</v>
      </c>
      <c r="AB16" s="300">
        <v>36</v>
      </c>
      <c r="AC16" s="173"/>
      <c r="AD16" s="89"/>
      <c r="AE16" s="300"/>
      <c r="AF16" s="160"/>
      <c r="AG16" s="95"/>
      <c r="AH16" s="158"/>
      <c r="AI16" s="160"/>
      <c r="AJ16" s="95"/>
      <c r="AK16" s="158"/>
      <c r="AL16" s="160"/>
      <c r="AM16" s="96"/>
      <c r="AN16" s="158"/>
      <c r="AO16" s="57"/>
      <c r="AP16" s="54"/>
      <c r="AQ16" s="54"/>
      <c r="AR16" s="54"/>
      <c r="AS16" s="54"/>
      <c r="AT16" s="55"/>
    </row>
    <row r="17" spans="1:46" s="7" customFormat="1" ht="18" customHeight="1" thickBot="1">
      <c r="A17" s="351" t="s">
        <v>23</v>
      </c>
      <c r="B17" s="626">
        <v>10</v>
      </c>
      <c r="C17" s="627"/>
      <c r="D17" s="628"/>
      <c r="E17" s="626"/>
      <c r="F17" s="627"/>
      <c r="G17" s="628"/>
      <c r="H17" s="635">
        <v>13</v>
      </c>
      <c r="I17" s="636">
        <v>36</v>
      </c>
      <c r="J17" s="637">
        <v>36</v>
      </c>
      <c r="K17" s="550"/>
      <c r="L17" s="551"/>
      <c r="M17" s="552"/>
      <c r="N17" s="550"/>
      <c r="O17" s="551"/>
      <c r="P17" s="552"/>
      <c r="Q17" s="550"/>
      <c r="R17" s="551"/>
      <c r="S17" s="552"/>
      <c r="T17" s="550"/>
      <c r="U17" s="551"/>
      <c r="V17" s="552"/>
      <c r="W17" s="550"/>
      <c r="X17" s="551"/>
      <c r="Y17" s="552"/>
      <c r="Z17" s="550">
        <v>23</v>
      </c>
      <c r="AA17" s="551">
        <v>36</v>
      </c>
      <c r="AB17" s="552">
        <v>36</v>
      </c>
      <c r="AC17" s="550"/>
      <c r="AD17" s="551"/>
      <c r="AE17" s="552"/>
      <c r="AF17" s="566"/>
      <c r="AG17" s="567"/>
      <c r="AH17" s="568"/>
      <c r="AI17" s="566"/>
      <c r="AJ17" s="567"/>
      <c r="AK17" s="568"/>
      <c r="AL17" s="566"/>
      <c r="AM17" s="572"/>
      <c r="AN17" s="568"/>
      <c r="AO17" s="57"/>
      <c r="AP17" s="54"/>
      <c r="AQ17" s="54"/>
      <c r="AR17" s="54"/>
      <c r="AS17" s="54"/>
      <c r="AT17" s="55"/>
    </row>
    <row r="18" spans="1:46" s="7" customFormat="1" ht="18" customHeight="1" hidden="1" thickBot="1">
      <c r="A18" s="352" t="s">
        <v>24</v>
      </c>
      <c r="B18" s="553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62"/>
      <c r="AG18" s="562"/>
      <c r="AH18" s="562"/>
      <c r="AI18" s="562"/>
      <c r="AJ18" s="562"/>
      <c r="AK18" s="562"/>
      <c r="AL18" s="562"/>
      <c r="AM18" s="570"/>
      <c r="AN18" s="562"/>
      <c r="AO18" s="57"/>
      <c r="AP18" s="54"/>
      <c r="AQ18" s="54"/>
      <c r="AR18" s="54"/>
      <c r="AS18" s="54"/>
      <c r="AT18" s="55"/>
    </row>
    <row r="19" spans="1:46" s="151" customFormat="1" ht="18" customHeight="1" thickBot="1">
      <c r="A19" s="420" t="s">
        <v>25</v>
      </c>
      <c r="B19" s="549">
        <f>SUM(B6:B18)</f>
        <v>95</v>
      </c>
      <c r="C19" s="410">
        <f aca="true" t="shared" si="0" ref="C19:AN19">SUM(C6:C18)</f>
        <v>180</v>
      </c>
      <c r="D19" s="412">
        <f t="shared" si="0"/>
        <v>180</v>
      </c>
      <c r="E19" s="549">
        <f>SUM(E6:E18)</f>
        <v>2</v>
      </c>
      <c r="F19" s="410">
        <f>SUM(F6:F18)</f>
        <v>0</v>
      </c>
      <c r="G19" s="412">
        <f>SUM(G6:G18)</f>
        <v>0</v>
      </c>
      <c r="H19" s="549">
        <f t="shared" si="0"/>
        <v>98</v>
      </c>
      <c r="I19" s="410">
        <f t="shared" si="0"/>
        <v>180</v>
      </c>
      <c r="J19" s="412">
        <f t="shared" si="0"/>
        <v>180</v>
      </c>
      <c r="K19" s="549">
        <f t="shared" si="0"/>
        <v>53</v>
      </c>
      <c r="L19" s="410">
        <f t="shared" si="0"/>
        <v>72</v>
      </c>
      <c r="M19" s="412">
        <f t="shared" si="0"/>
        <v>72</v>
      </c>
      <c r="N19" s="549">
        <f t="shared" si="0"/>
        <v>51</v>
      </c>
      <c r="O19" s="410">
        <f t="shared" si="0"/>
        <v>72</v>
      </c>
      <c r="P19" s="412">
        <f t="shared" si="0"/>
        <v>72</v>
      </c>
      <c r="Q19" s="549">
        <f>SUM(Q6:Q18)</f>
        <v>43</v>
      </c>
      <c r="R19" s="410">
        <f>SUM(R6:R18)</f>
        <v>72</v>
      </c>
      <c r="S19" s="412">
        <f>SUM(S6:S18)</f>
        <v>72</v>
      </c>
      <c r="T19" s="549">
        <f t="shared" si="0"/>
        <v>0</v>
      </c>
      <c r="U19" s="410">
        <f t="shared" si="0"/>
        <v>0</v>
      </c>
      <c r="V19" s="412">
        <f t="shared" si="0"/>
        <v>0</v>
      </c>
      <c r="W19" s="549">
        <f aca="true" t="shared" si="1" ref="W19:AB19">SUM(W6:W18)</f>
        <v>0</v>
      </c>
      <c r="X19" s="410">
        <f t="shared" si="1"/>
        <v>0</v>
      </c>
      <c r="Y19" s="412">
        <f t="shared" si="1"/>
        <v>0</v>
      </c>
      <c r="Z19" s="549">
        <f t="shared" si="1"/>
        <v>47</v>
      </c>
      <c r="AA19" s="410">
        <f t="shared" si="1"/>
        <v>72</v>
      </c>
      <c r="AB19" s="412">
        <f t="shared" si="1"/>
        <v>72</v>
      </c>
      <c r="AC19" s="549">
        <f t="shared" si="0"/>
        <v>0</v>
      </c>
      <c r="AD19" s="410">
        <f t="shared" si="0"/>
        <v>0</v>
      </c>
      <c r="AE19" s="412">
        <f t="shared" si="0"/>
        <v>0</v>
      </c>
      <c r="AF19" s="549">
        <f t="shared" si="0"/>
        <v>0</v>
      </c>
      <c r="AG19" s="410">
        <f t="shared" si="0"/>
        <v>0</v>
      </c>
      <c r="AH19" s="412">
        <f t="shared" si="0"/>
        <v>0</v>
      </c>
      <c r="AI19" s="549">
        <f t="shared" si="0"/>
        <v>0</v>
      </c>
      <c r="AJ19" s="410">
        <f t="shared" si="0"/>
        <v>0</v>
      </c>
      <c r="AK19" s="412">
        <f t="shared" si="0"/>
        <v>0</v>
      </c>
      <c r="AL19" s="549">
        <f t="shared" si="0"/>
        <v>0</v>
      </c>
      <c r="AM19" s="410">
        <f t="shared" si="0"/>
        <v>0</v>
      </c>
      <c r="AN19" s="412">
        <f t="shared" si="0"/>
        <v>0</v>
      </c>
      <c r="AO19" s="84"/>
      <c r="AP19" s="84"/>
      <c r="AQ19" s="84"/>
      <c r="AR19" s="84"/>
      <c r="AS19" s="84"/>
      <c r="AT19" s="84"/>
    </row>
    <row r="20" spans="1:46" s="7" customFormat="1" ht="18" customHeight="1" hidden="1">
      <c r="A20" s="354" t="s">
        <v>14</v>
      </c>
      <c r="B20" s="553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62"/>
      <c r="AG20" s="562"/>
      <c r="AH20" s="562"/>
      <c r="AI20" s="562"/>
      <c r="AJ20" s="562"/>
      <c r="AK20" s="562"/>
      <c r="AL20" s="562"/>
      <c r="AM20" s="570"/>
      <c r="AN20" s="562"/>
      <c r="AO20" s="57"/>
      <c r="AP20" s="54"/>
      <c r="AQ20" s="54"/>
      <c r="AR20" s="54"/>
      <c r="AS20" s="54"/>
      <c r="AT20" s="55"/>
    </row>
    <row r="21" spans="1:46" s="7" customFormat="1" ht="18" customHeight="1">
      <c r="A21" s="354" t="s">
        <v>26</v>
      </c>
      <c r="B21" s="555">
        <v>15</v>
      </c>
      <c r="C21" s="556">
        <v>36</v>
      </c>
      <c r="D21" s="557">
        <v>36</v>
      </c>
      <c r="E21" s="654">
        <v>1</v>
      </c>
      <c r="F21" s="655"/>
      <c r="G21" s="656"/>
      <c r="H21" s="662">
        <v>10</v>
      </c>
      <c r="I21" s="663">
        <v>36</v>
      </c>
      <c r="J21" s="664">
        <v>36</v>
      </c>
      <c r="K21" s="555"/>
      <c r="L21" s="556"/>
      <c r="M21" s="557"/>
      <c r="N21" s="555"/>
      <c r="O21" s="556"/>
      <c r="P21" s="557"/>
      <c r="Q21" s="555"/>
      <c r="R21" s="556"/>
      <c r="S21" s="557"/>
      <c r="T21" s="621"/>
      <c r="U21" s="622"/>
      <c r="V21" s="623"/>
      <c r="W21" s="621"/>
      <c r="X21" s="622"/>
      <c r="Y21" s="623"/>
      <c r="Z21" s="555"/>
      <c r="AA21" s="556"/>
      <c r="AB21" s="557"/>
      <c r="AC21" s="555">
        <v>26</v>
      </c>
      <c r="AD21" s="556">
        <v>72</v>
      </c>
      <c r="AE21" s="556">
        <v>72</v>
      </c>
      <c r="AF21" s="555">
        <v>26</v>
      </c>
      <c r="AG21" s="564">
        <v>36</v>
      </c>
      <c r="AH21" s="565">
        <v>36</v>
      </c>
      <c r="AI21" s="555">
        <v>26</v>
      </c>
      <c r="AJ21" s="564">
        <v>36</v>
      </c>
      <c r="AK21" s="565">
        <v>36</v>
      </c>
      <c r="AL21" s="563"/>
      <c r="AM21" s="571"/>
      <c r="AN21" s="565"/>
      <c r="AO21" s="57"/>
      <c r="AP21" s="54"/>
      <c r="AQ21" s="54"/>
      <c r="AR21" s="54"/>
      <c r="AS21" s="54"/>
      <c r="AT21" s="55"/>
    </row>
    <row r="22" spans="1:46" s="7" customFormat="1" ht="18" customHeight="1">
      <c r="A22" s="351" t="s">
        <v>27</v>
      </c>
      <c r="B22" s="173">
        <v>21</v>
      </c>
      <c r="C22" s="89">
        <v>36</v>
      </c>
      <c r="D22" s="300">
        <v>36</v>
      </c>
      <c r="E22" s="651"/>
      <c r="F22" s="652"/>
      <c r="G22" s="653"/>
      <c r="H22" s="665">
        <v>6</v>
      </c>
      <c r="I22" s="666"/>
      <c r="J22" s="667"/>
      <c r="K22" s="173"/>
      <c r="L22" s="89"/>
      <c r="M22" s="300"/>
      <c r="N22" s="173"/>
      <c r="O22" s="89"/>
      <c r="P22" s="300"/>
      <c r="Q22" s="173"/>
      <c r="R22" s="89"/>
      <c r="S22" s="300"/>
      <c r="T22" s="620"/>
      <c r="U22" s="624"/>
      <c r="V22" s="625"/>
      <c r="W22" s="620"/>
      <c r="X22" s="624"/>
      <c r="Y22" s="625"/>
      <c r="Z22" s="173"/>
      <c r="AA22" s="89"/>
      <c r="AB22" s="300"/>
      <c r="AC22" s="173">
        <v>27</v>
      </c>
      <c r="AD22" s="89">
        <v>72</v>
      </c>
      <c r="AE22" s="89">
        <v>72</v>
      </c>
      <c r="AF22" s="173">
        <v>27</v>
      </c>
      <c r="AG22" s="95">
        <v>36</v>
      </c>
      <c r="AH22" s="158">
        <v>36</v>
      </c>
      <c r="AI22" s="173">
        <v>27</v>
      </c>
      <c r="AJ22" s="95">
        <v>36</v>
      </c>
      <c r="AK22" s="158">
        <v>36</v>
      </c>
      <c r="AL22" s="160"/>
      <c r="AM22" s="96"/>
      <c r="AN22" s="158"/>
      <c r="AO22" s="57"/>
      <c r="AP22" s="54"/>
      <c r="AQ22" s="54"/>
      <c r="AR22" s="54"/>
      <c r="AS22" s="54"/>
      <c r="AT22" s="55"/>
    </row>
    <row r="23" spans="1:46" s="7" customFormat="1" ht="18" customHeight="1" hidden="1">
      <c r="A23" s="351" t="s">
        <v>28</v>
      </c>
      <c r="B23" s="173"/>
      <c r="C23" s="89"/>
      <c r="D23" s="300"/>
      <c r="E23" s="651"/>
      <c r="F23" s="652"/>
      <c r="G23" s="653"/>
      <c r="H23" s="620"/>
      <c r="I23" s="624"/>
      <c r="J23" s="625"/>
      <c r="K23" s="173"/>
      <c r="L23" s="89"/>
      <c r="M23" s="300"/>
      <c r="N23" s="173"/>
      <c r="O23" s="89"/>
      <c r="P23" s="300"/>
      <c r="Q23" s="173"/>
      <c r="R23" s="89"/>
      <c r="S23" s="300"/>
      <c r="T23" s="620"/>
      <c r="U23" s="624"/>
      <c r="V23" s="625"/>
      <c r="W23" s="620"/>
      <c r="X23" s="624"/>
      <c r="Y23" s="625"/>
      <c r="Z23" s="173"/>
      <c r="AA23" s="89"/>
      <c r="AB23" s="300"/>
      <c r="AC23" s="173"/>
      <c r="AD23" s="90"/>
      <c r="AE23" s="89"/>
      <c r="AF23" s="173"/>
      <c r="AG23" s="95"/>
      <c r="AH23" s="158"/>
      <c r="AI23" s="173"/>
      <c r="AJ23" s="95"/>
      <c r="AK23" s="158"/>
      <c r="AL23" s="160"/>
      <c r="AM23" s="96"/>
      <c r="AN23" s="158"/>
      <c r="AO23" s="57"/>
      <c r="AP23" s="54"/>
      <c r="AQ23" s="54"/>
      <c r="AR23" s="54"/>
      <c r="AS23" s="54"/>
      <c r="AT23" s="55"/>
    </row>
    <row r="24" spans="1:46" s="7" customFormat="1" ht="18" customHeight="1">
      <c r="A24" s="351" t="s">
        <v>29</v>
      </c>
      <c r="B24" s="620">
        <v>11</v>
      </c>
      <c r="C24" s="624"/>
      <c r="D24" s="625"/>
      <c r="E24" s="651">
        <v>2</v>
      </c>
      <c r="F24" s="652"/>
      <c r="G24" s="653"/>
      <c r="H24" s="620">
        <v>11</v>
      </c>
      <c r="I24" s="624">
        <v>36</v>
      </c>
      <c r="J24" s="625">
        <v>36</v>
      </c>
      <c r="K24" s="173"/>
      <c r="L24" s="89"/>
      <c r="M24" s="300"/>
      <c r="N24" s="173"/>
      <c r="O24" s="89"/>
      <c r="P24" s="300"/>
      <c r="Q24" s="173"/>
      <c r="R24" s="89"/>
      <c r="S24" s="300"/>
      <c r="T24" s="620"/>
      <c r="U24" s="624"/>
      <c r="V24" s="625"/>
      <c r="W24" s="620"/>
      <c r="X24" s="624"/>
      <c r="Y24" s="625"/>
      <c r="Z24" s="173"/>
      <c r="AA24" s="89"/>
      <c r="AB24" s="300"/>
      <c r="AC24" s="173">
        <v>24</v>
      </c>
      <c r="AD24" s="89">
        <v>72</v>
      </c>
      <c r="AE24" s="89">
        <v>72</v>
      </c>
      <c r="AF24" s="173">
        <v>24</v>
      </c>
      <c r="AG24" s="95">
        <v>36</v>
      </c>
      <c r="AH24" s="158">
        <v>36</v>
      </c>
      <c r="AI24" s="173">
        <v>24</v>
      </c>
      <c r="AJ24" s="95">
        <v>36</v>
      </c>
      <c r="AK24" s="158">
        <v>36</v>
      </c>
      <c r="AL24" s="160"/>
      <c r="AM24" s="96"/>
      <c r="AN24" s="158"/>
      <c r="AO24" s="57"/>
      <c r="AP24" s="54"/>
      <c r="AQ24" s="54"/>
      <c r="AR24" s="54"/>
      <c r="AS24" s="54"/>
      <c r="AT24" s="55"/>
    </row>
    <row r="25" spans="1:46" s="7" customFormat="1" ht="18" customHeight="1">
      <c r="A25" s="351" t="s">
        <v>30</v>
      </c>
      <c r="B25" s="620">
        <v>15</v>
      </c>
      <c r="C25" s="624">
        <v>36</v>
      </c>
      <c r="D25" s="625">
        <v>36</v>
      </c>
      <c r="E25" s="651"/>
      <c r="F25" s="652"/>
      <c r="G25" s="653"/>
      <c r="H25" s="620">
        <v>8</v>
      </c>
      <c r="I25" s="624"/>
      <c r="J25" s="625"/>
      <c r="K25" s="173"/>
      <c r="L25" s="89"/>
      <c r="M25" s="300"/>
      <c r="N25" s="173"/>
      <c r="O25" s="89"/>
      <c r="P25" s="300"/>
      <c r="Q25" s="173"/>
      <c r="R25" s="89"/>
      <c r="S25" s="300"/>
      <c r="T25" s="620"/>
      <c r="U25" s="624"/>
      <c r="V25" s="625"/>
      <c r="W25" s="620"/>
      <c r="X25" s="624"/>
      <c r="Y25" s="625"/>
      <c r="Z25" s="173"/>
      <c r="AA25" s="89"/>
      <c r="AB25" s="300"/>
      <c r="AC25" s="173">
        <v>23</v>
      </c>
      <c r="AD25" s="89">
        <v>72</v>
      </c>
      <c r="AE25" s="89">
        <v>72</v>
      </c>
      <c r="AF25" s="173">
        <v>23</v>
      </c>
      <c r="AG25" s="95">
        <v>36</v>
      </c>
      <c r="AH25" s="158">
        <v>36</v>
      </c>
      <c r="AI25" s="173">
        <v>23</v>
      </c>
      <c r="AJ25" s="95">
        <v>36</v>
      </c>
      <c r="AK25" s="158">
        <v>36</v>
      </c>
      <c r="AL25" s="160"/>
      <c r="AM25" s="96"/>
      <c r="AN25" s="158"/>
      <c r="AO25" s="57"/>
      <c r="AP25" s="54"/>
      <c r="AQ25" s="54"/>
      <c r="AR25" s="54"/>
      <c r="AS25" s="54"/>
      <c r="AT25" s="55"/>
    </row>
    <row r="26" spans="1:46" s="7" customFormat="1" ht="18" customHeight="1" hidden="1">
      <c r="A26" s="351" t="s">
        <v>31</v>
      </c>
      <c r="B26" s="173"/>
      <c r="C26" s="89"/>
      <c r="D26" s="300"/>
      <c r="E26" s="651"/>
      <c r="F26" s="652"/>
      <c r="G26" s="653"/>
      <c r="H26" s="173"/>
      <c r="I26" s="89"/>
      <c r="J26" s="300"/>
      <c r="K26" s="173"/>
      <c r="L26" s="89"/>
      <c r="M26" s="300"/>
      <c r="N26" s="173"/>
      <c r="O26" s="89"/>
      <c r="P26" s="300"/>
      <c r="Q26" s="173"/>
      <c r="R26" s="89"/>
      <c r="S26" s="300"/>
      <c r="T26" s="620"/>
      <c r="U26" s="624"/>
      <c r="V26" s="625"/>
      <c r="W26" s="620"/>
      <c r="X26" s="624"/>
      <c r="Y26" s="625"/>
      <c r="Z26" s="173"/>
      <c r="AA26" s="89"/>
      <c r="AB26" s="300"/>
      <c r="AC26" s="173"/>
      <c r="AD26" s="89"/>
      <c r="AE26" s="89"/>
      <c r="AF26" s="173"/>
      <c r="AG26" s="95"/>
      <c r="AH26" s="158"/>
      <c r="AI26" s="173"/>
      <c r="AJ26" s="95"/>
      <c r="AK26" s="158"/>
      <c r="AL26" s="160"/>
      <c r="AM26" s="96"/>
      <c r="AN26" s="158"/>
      <c r="AO26" s="57"/>
      <c r="AP26" s="54"/>
      <c r="AQ26" s="54"/>
      <c r="AR26" s="54"/>
      <c r="AS26" s="54"/>
      <c r="AT26" s="55"/>
    </row>
    <row r="27" spans="1:46" s="7" customFormat="1" ht="18" customHeight="1">
      <c r="A27" s="351" t="s">
        <v>32</v>
      </c>
      <c r="B27" s="668">
        <v>7</v>
      </c>
      <c r="C27" s="669"/>
      <c r="D27" s="670"/>
      <c r="E27" s="651"/>
      <c r="F27" s="652"/>
      <c r="G27" s="653"/>
      <c r="H27" s="629">
        <v>13</v>
      </c>
      <c r="I27" s="630">
        <v>36</v>
      </c>
      <c r="J27" s="631">
        <v>36</v>
      </c>
      <c r="K27" s="173"/>
      <c r="L27" s="89"/>
      <c r="M27" s="300"/>
      <c r="N27" s="173"/>
      <c r="O27" s="89"/>
      <c r="P27" s="300"/>
      <c r="Q27" s="173"/>
      <c r="R27" s="89"/>
      <c r="S27" s="300"/>
      <c r="T27" s="620"/>
      <c r="U27" s="624"/>
      <c r="V27" s="625"/>
      <c r="W27" s="620">
        <v>2</v>
      </c>
      <c r="X27" s="624"/>
      <c r="Y27" s="625"/>
      <c r="Z27" s="173"/>
      <c r="AA27" s="89"/>
      <c r="AB27" s="300"/>
      <c r="AC27" s="173">
        <v>20</v>
      </c>
      <c r="AD27" s="89">
        <v>72</v>
      </c>
      <c r="AE27" s="89">
        <v>72</v>
      </c>
      <c r="AF27" s="173">
        <v>20</v>
      </c>
      <c r="AG27" s="95">
        <v>36</v>
      </c>
      <c r="AH27" s="158">
        <v>36</v>
      </c>
      <c r="AI27" s="173">
        <v>20</v>
      </c>
      <c r="AJ27" s="95">
        <v>36</v>
      </c>
      <c r="AK27" s="158">
        <v>36</v>
      </c>
      <c r="AL27" s="160"/>
      <c r="AM27" s="96"/>
      <c r="AN27" s="158"/>
      <c r="AO27" s="57"/>
      <c r="AP27" s="54"/>
      <c r="AQ27" s="54"/>
      <c r="AR27" s="54"/>
      <c r="AS27" s="54"/>
      <c r="AT27" s="55"/>
    </row>
    <row r="28" spans="1:46" s="7" customFormat="1" ht="18" customHeight="1">
      <c r="A28" s="351" t="s">
        <v>33</v>
      </c>
      <c r="B28" s="668">
        <v>10</v>
      </c>
      <c r="C28" s="669">
        <v>36</v>
      </c>
      <c r="D28" s="670">
        <v>36</v>
      </c>
      <c r="E28" s="651"/>
      <c r="F28" s="652"/>
      <c r="G28" s="653"/>
      <c r="H28" s="629">
        <v>9</v>
      </c>
      <c r="I28" s="630"/>
      <c r="J28" s="631"/>
      <c r="K28" s="173"/>
      <c r="L28" s="89"/>
      <c r="M28" s="300"/>
      <c r="N28" s="173"/>
      <c r="O28" s="89"/>
      <c r="P28" s="300"/>
      <c r="Q28" s="173"/>
      <c r="R28" s="89"/>
      <c r="S28" s="300"/>
      <c r="T28" s="620"/>
      <c r="U28" s="624"/>
      <c r="V28" s="625"/>
      <c r="W28" s="620"/>
      <c r="X28" s="624"/>
      <c r="Y28" s="625"/>
      <c r="Z28" s="173"/>
      <c r="AA28" s="89"/>
      <c r="AB28" s="300"/>
      <c r="AC28" s="173">
        <v>19</v>
      </c>
      <c r="AD28" s="89">
        <v>72</v>
      </c>
      <c r="AE28" s="89">
        <v>72</v>
      </c>
      <c r="AF28" s="173">
        <v>19</v>
      </c>
      <c r="AG28" s="95">
        <v>36</v>
      </c>
      <c r="AH28" s="158">
        <v>36</v>
      </c>
      <c r="AI28" s="173">
        <v>19</v>
      </c>
      <c r="AJ28" s="95">
        <v>36</v>
      </c>
      <c r="AK28" s="158">
        <v>36</v>
      </c>
      <c r="AL28" s="160"/>
      <c r="AM28" s="96"/>
      <c r="AN28" s="158"/>
      <c r="AO28" s="57"/>
      <c r="AP28" s="54"/>
      <c r="AQ28" s="54"/>
      <c r="AR28" s="54"/>
      <c r="AS28" s="54"/>
      <c r="AT28" s="55"/>
    </row>
    <row r="29" spans="1:46" s="7" customFormat="1" ht="18" customHeight="1" hidden="1">
      <c r="A29" s="351" t="s">
        <v>78</v>
      </c>
      <c r="B29" s="173"/>
      <c r="C29" s="89"/>
      <c r="D29" s="300"/>
      <c r="E29" s="651"/>
      <c r="F29" s="652"/>
      <c r="G29" s="653"/>
      <c r="H29" s="173"/>
      <c r="I29" s="89"/>
      <c r="J29" s="300"/>
      <c r="K29" s="173"/>
      <c r="L29" s="89"/>
      <c r="M29" s="300"/>
      <c r="N29" s="173"/>
      <c r="O29" s="89"/>
      <c r="P29" s="300"/>
      <c r="Q29" s="173"/>
      <c r="R29" s="89"/>
      <c r="S29" s="300"/>
      <c r="T29" s="620"/>
      <c r="U29" s="624"/>
      <c r="V29" s="625"/>
      <c r="W29" s="620"/>
      <c r="X29" s="624"/>
      <c r="Y29" s="625"/>
      <c r="Z29" s="173"/>
      <c r="AA29" s="89"/>
      <c r="AB29" s="300"/>
      <c r="AC29" s="173"/>
      <c r="AD29" s="90"/>
      <c r="AE29" s="89"/>
      <c r="AF29" s="173"/>
      <c r="AG29" s="95"/>
      <c r="AH29" s="158"/>
      <c r="AI29" s="173"/>
      <c r="AJ29" s="95"/>
      <c r="AK29" s="158"/>
      <c r="AL29" s="160"/>
      <c r="AM29" s="96"/>
      <c r="AN29" s="158"/>
      <c r="AO29" s="57"/>
      <c r="AP29" s="54"/>
      <c r="AQ29" s="54"/>
      <c r="AR29" s="54"/>
      <c r="AS29" s="54"/>
      <c r="AT29" s="55"/>
    </row>
    <row r="30" spans="1:46" s="7" customFormat="1" ht="18" customHeight="1">
      <c r="A30" s="351" t="s">
        <v>34</v>
      </c>
      <c r="B30" s="173">
        <v>15</v>
      </c>
      <c r="C30" s="89">
        <v>34</v>
      </c>
      <c r="D30" s="300">
        <v>34</v>
      </c>
      <c r="E30" s="651">
        <v>3</v>
      </c>
      <c r="F30" s="652">
        <v>34</v>
      </c>
      <c r="G30" s="653">
        <v>34</v>
      </c>
      <c r="H30" s="645">
        <v>5</v>
      </c>
      <c r="I30" s="646"/>
      <c r="J30" s="647"/>
      <c r="K30" s="173"/>
      <c r="L30" s="89"/>
      <c r="M30" s="300"/>
      <c r="N30" s="173"/>
      <c r="O30" s="89"/>
      <c r="P30" s="300"/>
      <c r="Q30" s="173"/>
      <c r="R30" s="89"/>
      <c r="S30" s="300"/>
      <c r="T30" s="620"/>
      <c r="U30" s="624"/>
      <c r="V30" s="625"/>
      <c r="W30" s="620"/>
      <c r="X30" s="624"/>
      <c r="Y30" s="625"/>
      <c r="Z30" s="173"/>
      <c r="AA30" s="89"/>
      <c r="AB30" s="300"/>
      <c r="AC30" s="173">
        <v>23</v>
      </c>
      <c r="AD30" s="89">
        <v>68</v>
      </c>
      <c r="AE30" s="89">
        <v>68</v>
      </c>
      <c r="AF30" s="173">
        <v>23</v>
      </c>
      <c r="AG30" s="95">
        <v>34</v>
      </c>
      <c r="AH30" s="158">
        <v>34</v>
      </c>
      <c r="AI30" s="173">
        <v>23</v>
      </c>
      <c r="AJ30" s="95">
        <v>34</v>
      </c>
      <c r="AK30" s="158">
        <v>34</v>
      </c>
      <c r="AL30" s="160"/>
      <c r="AM30" s="96"/>
      <c r="AN30" s="158"/>
      <c r="AO30" s="57"/>
      <c r="AP30" s="54"/>
      <c r="AQ30" s="54"/>
      <c r="AR30" s="54"/>
      <c r="AS30" s="54"/>
      <c r="AT30" s="55"/>
    </row>
    <row r="31" spans="1:46" s="7" customFormat="1" ht="18" customHeight="1" thickBot="1">
      <c r="A31" s="351" t="s">
        <v>35</v>
      </c>
      <c r="B31" s="173">
        <v>13</v>
      </c>
      <c r="C31" s="89">
        <v>34</v>
      </c>
      <c r="D31" s="300">
        <v>34</v>
      </c>
      <c r="E31" s="651"/>
      <c r="F31" s="652"/>
      <c r="G31" s="653"/>
      <c r="H31" s="645">
        <v>7</v>
      </c>
      <c r="I31" s="646">
        <v>34</v>
      </c>
      <c r="J31" s="647">
        <v>34</v>
      </c>
      <c r="K31" s="173"/>
      <c r="L31" s="89"/>
      <c r="M31" s="300"/>
      <c r="N31" s="173"/>
      <c r="O31" s="89"/>
      <c r="P31" s="300"/>
      <c r="Q31" s="173"/>
      <c r="R31" s="89"/>
      <c r="S31" s="300"/>
      <c r="T31" s="620"/>
      <c r="U31" s="624"/>
      <c r="V31" s="625"/>
      <c r="W31" s="620"/>
      <c r="X31" s="624"/>
      <c r="Y31" s="625"/>
      <c r="Z31" s="173"/>
      <c r="AA31" s="89"/>
      <c r="AB31" s="300"/>
      <c r="AC31" s="173">
        <v>20</v>
      </c>
      <c r="AD31" s="89">
        <v>68</v>
      </c>
      <c r="AE31" s="89">
        <v>68</v>
      </c>
      <c r="AF31" s="173">
        <v>20</v>
      </c>
      <c r="AG31" s="95">
        <v>34</v>
      </c>
      <c r="AH31" s="158">
        <v>34</v>
      </c>
      <c r="AI31" s="173">
        <v>20</v>
      </c>
      <c r="AJ31" s="95">
        <v>34</v>
      </c>
      <c r="AK31" s="158">
        <v>34</v>
      </c>
      <c r="AL31" s="160"/>
      <c r="AM31" s="96"/>
      <c r="AN31" s="158"/>
      <c r="AO31" s="57"/>
      <c r="AP31" s="54"/>
      <c r="AQ31" s="54"/>
      <c r="AR31" s="54"/>
      <c r="AS31" s="54"/>
      <c r="AT31" s="55"/>
    </row>
    <row r="32" spans="1:46" s="7" customFormat="1" ht="18" customHeight="1" hidden="1" thickBot="1">
      <c r="A32" s="352" t="s">
        <v>87</v>
      </c>
      <c r="B32" s="550"/>
      <c r="C32" s="551"/>
      <c r="D32" s="552"/>
      <c r="E32" s="550"/>
      <c r="F32" s="551"/>
      <c r="G32" s="552"/>
      <c r="H32" s="550"/>
      <c r="I32" s="551"/>
      <c r="J32" s="552"/>
      <c r="K32" s="550"/>
      <c r="L32" s="551"/>
      <c r="M32" s="552"/>
      <c r="N32" s="550"/>
      <c r="O32" s="551"/>
      <c r="P32" s="552"/>
      <c r="Q32" s="550"/>
      <c r="R32" s="551"/>
      <c r="S32" s="552"/>
      <c r="T32" s="550"/>
      <c r="U32" s="551"/>
      <c r="V32" s="552"/>
      <c r="W32" s="550"/>
      <c r="X32" s="551"/>
      <c r="Y32" s="552"/>
      <c r="Z32" s="550"/>
      <c r="AA32" s="551"/>
      <c r="AB32" s="552"/>
      <c r="AC32" s="550"/>
      <c r="AD32" s="551"/>
      <c r="AE32" s="552"/>
      <c r="AF32" s="566"/>
      <c r="AG32" s="567"/>
      <c r="AH32" s="568"/>
      <c r="AI32" s="566"/>
      <c r="AJ32" s="567"/>
      <c r="AK32" s="568"/>
      <c r="AL32" s="566"/>
      <c r="AM32" s="572"/>
      <c r="AN32" s="568"/>
      <c r="AO32" s="57"/>
      <c r="AP32" s="54"/>
      <c r="AQ32" s="54"/>
      <c r="AR32" s="54"/>
      <c r="AS32" s="54"/>
      <c r="AT32" s="55"/>
    </row>
    <row r="33" spans="1:46" s="152" customFormat="1" ht="18" customHeight="1" thickBot="1">
      <c r="A33" s="420" t="s">
        <v>36</v>
      </c>
      <c r="B33" s="549">
        <f>SUM(B20:B32)</f>
        <v>107</v>
      </c>
      <c r="C33" s="410">
        <f aca="true" t="shared" si="2" ref="C33:AN33">SUM(C20:C32)</f>
        <v>212</v>
      </c>
      <c r="D33" s="412">
        <f t="shared" si="2"/>
        <v>212</v>
      </c>
      <c r="E33" s="549">
        <f>SUM(E20:E32)</f>
        <v>6</v>
      </c>
      <c r="F33" s="410">
        <f>SUM(F20:F32)</f>
        <v>34</v>
      </c>
      <c r="G33" s="412">
        <f>SUM(G20:G32)</f>
        <v>34</v>
      </c>
      <c r="H33" s="549">
        <f t="shared" si="2"/>
        <v>69</v>
      </c>
      <c r="I33" s="410">
        <f t="shared" si="2"/>
        <v>142</v>
      </c>
      <c r="J33" s="412">
        <f t="shared" si="2"/>
        <v>142</v>
      </c>
      <c r="K33" s="549">
        <f t="shared" si="2"/>
        <v>0</v>
      </c>
      <c r="L33" s="410">
        <f t="shared" si="2"/>
        <v>0</v>
      </c>
      <c r="M33" s="412">
        <f t="shared" si="2"/>
        <v>0</v>
      </c>
      <c r="N33" s="549">
        <f t="shared" si="2"/>
        <v>0</v>
      </c>
      <c r="O33" s="410">
        <f t="shared" si="2"/>
        <v>0</v>
      </c>
      <c r="P33" s="412">
        <f t="shared" si="2"/>
        <v>0</v>
      </c>
      <c r="Q33" s="549">
        <f>SUM(Q20:Q32)</f>
        <v>0</v>
      </c>
      <c r="R33" s="410">
        <f>SUM(R20:R32)</f>
        <v>0</v>
      </c>
      <c r="S33" s="412">
        <f>SUM(S20:S32)</f>
        <v>0</v>
      </c>
      <c r="T33" s="549">
        <f t="shared" si="2"/>
        <v>0</v>
      </c>
      <c r="U33" s="410">
        <f t="shared" si="2"/>
        <v>0</v>
      </c>
      <c r="V33" s="412">
        <f t="shared" si="2"/>
        <v>0</v>
      </c>
      <c r="W33" s="549">
        <f aca="true" t="shared" si="3" ref="W33:AB33">SUM(W20:W32)</f>
        <v>2</v>
      </c>
      <c r="X33" s="410">
        <f t="shared" si="3"/>
        <v>0</v>
      </c>
      <c r="Y33" s="412">
        <f t="shared" si="3"/>
        <v>0</v>
      </c>
      <c r="Z33" s="549">
        <f t="shared" si="3"/>
        <v>0</v>
      </c>
      <c r="AA33" s="410">
        <f t="shared" si="3"/>
        <v>0</v>
      </c>
      <c r="AB33" s="412">
        <f t="shared" si="3"/>
        <v>0</v>
      </c>
      <c r="AC33" s="549">
        <f t="shared" si="2"/>
        <v>182</v>
      </c>
      <c r="AD33" s="410">
        <f t="shared" si="2"/>
        <v>568</v>
      </c>
      <c r="AE33" s="412">
        <f t="shared" si="2"/>
        <v>568</v>
      </c>
      <c r="AF33" s="549">
        <f t="shared" si="2"/>
        <v>182</v>
      </c>
      <c r="AG33" s="410">
        <f t="shared" si="2"/>
        <v>284</v>
      </c>
      <c r="AH33" s="412">
        <f t="shared" si="2"/>
        <v>284</v>
      </c>
      <c r="AI33" s="549">
        <f t="shared" si="2"/>
        <v>182</v>
      </c>
      <c r="AJ33" s="410">
        <f t="shared" si="2"/>
        <v>284</v>
      </c>
      <c r="AK33" s="412">
        <f t="shared" si="2"/>
        <v>284</v>
      </c>
      <c r="AL33" s="549">
        <f t="shared" si="2"/>
        <v>0</v>
      </c>
      <c r="AM33" s="410">
        <f t="shared" si="2"/>
        <v>0</v>
      </c>
      <c r="AN33" s="412">
        <f t="shared" si="2"/>
        <v>0</v>
      </c>
      <c r="AO33" s="84"/>
      <c r="AP33" s="84"/>
      <c r="AQ33" s="84"/>
      <c r="AR33" s="84"/>
      <c r="AS33" s="84"/>
      <c r="AT33" s="84"/>
    </row>
    <row r="34" spans="1:46" s="153" customFormat="1" ht="18" customHeight="1" thickBot="1">
      <c r="A34" s="413" t="s">
        <v>37</v>
      </c>
      <c r="B34" s="558">
        <f>B19+B33</f>
        <v>202</v>
      </c>
      <c r="C34" s="559">
        <f aca="true" t="shared" si="4" ref="C34:AN34">C19+C33</f>
        <v>392</v>
      </c>
      <c r="D34" s="560">
        <f t="shared" si="4"/>
        <v>392</v>
      </c>
      <c r="E34" s="558">
        <f>E19+E33</f>
        <v>8</v>
      </c>
      <c r="F34" s="559">
        <f>F19+F33</f>
        <v>34</v>
      </c>
      <c r="G34" s="560">
        <f>G19+G33</f>
        <v>34</v>
      </c>
      <c r="H34" s="558">
        <f t="shared" si="4"/>
        <v>167</v>
      </c>
      <c r="I34" s="559">
        <f t="shared" si="4"/>
        <v>322</v>
      </c>
      <c r="J34" s="560">
        <f t="shared" si="4"/>
        <v>322</v>
      </c>
      <c r="K34" s="558">
        <f t="shared" si="4"/>
        <v>53</v>
      </c>
      <c r="L34" s="559">
        <f t="shared" si="4"/>
        <v>72</v>
      </c>
      <c r="M34" s="560">
        <f t="shared" si="4"/>
        <v>72</v>
      </c>
      <c r="N34" s="558">
        <f t="shared" si="4"/>
        <v>51</v>
      </c>
      <c r="O34" s="559">
        <f t="shared" si="4"/>
        <v>72</v>
      </c>
      <c r="P34" s="560">
        <f t="shared" si="4"/>
        <v>72</v>
      </c>
      <c r="Q34" s="558">
        <f>Q19+Q33</f>
        <v>43</v>
      </c>
      <c r="R34" s="559">
        <f>R19+R33</f>
        <v>72</v>
      </c>
      <c r="S34" s="560">
        <f>S19+S33</f>
        <v>72</v>
      </c>
      <c r="T34" s="558">
        <f t="shared" si="4"/>
        <v>0</v>
      </c>
      <c r="U34" s="559">
        <f t="shared" si="4"/>
        <v>0</v>
      </c>
      <c r="V34" s="560">
        <f t="shared" si="4"/>
        <v>0</v>
      </c>
      <c r="W34" s="558">
        <f aca="true" t="shared" si="5" ref="W34:AB34">W19+W33</f>
        <v>2</v>
      </c>
      <c r="X34" s="559">
        <f t="shared" si="5"/>
        <v>0</v>
      </c>
      <c r="Y34" s="560">
        <f t="shared" si="5"/>
        <v>0</v>
      </c>
      <c r="Z34" s="558">
        <f t="shared" si="5"/>
        <v>47</v>
      </c>
      <c r="AA34" s="559">
        <f t="shared" si="5"/>
        <v>72</v>
      </c>
      <c r="AB34" s="560">
        <f t="shared" si="5"/>
        <v>72</v>
      </c>
      <c r="AC34" s="558">
        <f t="shared" si="4"/>
        <v>182</v>
      </c>
      <c r="AD34" s="559">
        <f t="shared" si="4"/>
        <v>568</v>
      </c>
      <c r="AE34" s="560">
        <f t="shared" si="4"/>
        <v>568</v>
      </c>
      <c r="AF34" s="558">
        <f t="shared" si="4"/>
        <v>182</v>
      </c>
      <c r="AG34" s="559">
        <f t="shared" si="4"/>
        <v>284</v>
      </c>
      <c r="AH34" s="560">
        <f t="shared" si="4"/>
        <v>284</v>
      </c>
      <c r="AI34" s="558">
        <f t="shared" si="4"/>
        <v>182</v>
      </c>
      <c r="AJ34" s="559">
        <f t="shared" si="4"/>
        <v>284</v>
      </c>
      <c r="AK34" s="560">
        <f t="shared" si="4"/>
        <v>284</v>
      </c>
      <c r="AL34" s="558">
        <f t="shared" si="4"/>
        <v>0</v>
      </c>
      <c r="AM34" s="559">
        <f t="shared" si="4"/>
        <v>0</v>
      </c>
      <c r="AN34" s="560">
        <f t="shared" si="4"/>
        <v>0</v>
      </c>
      <c r="AO34" s="83"/>
      <c r="AP34" s="83"/>
      <c r="AQ34" s="83"/>
      <c r="AR34" s="83"/>
      <c r="AS34" s="83"/>
      <c r="AT34" s="83"/>
    </row>
    <row r="35" spans="41:46" ht="15.75">
      <c r="AO35" s="48"/>
      <c r="AP35" s="48"/>
      <c r="AQ35" s="48"/>
      <c r="AR35" s="48"/>
      <c r="AS35" s="48"/>
      <c r="AT35" s="48"/>
    </row>
    <row r="36" ht="15.75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</sheetData>
  <sheetProtection selectLockedCells="1"/>
  <mergeCells count="16">
    <mergeCell ref="A1:AN1"/>
    <mergeCell ref="A2:AN2"/>
    <mergeCell ref="B4:D4"/>
    <mergeCell ref="H4:J4"/>
    <mergeCell ref="K4:M4"/>
    <mergeCell ref="N4:P4"/>
    <mergeCell ref="T4:V4"/>
    <mergeCell ref="AC4:AE4"/>
    <mergeCell ref="AF4:AH4"/>
    <mergeCell ref="W4:Y4"/>
    <mergeCell ref="AI4:AK4"/>
    <mergeCell ref="AL4:AN4"/>
    <mergeCell ref="Q4:S4"/>
    <mergeCell ref="A3:AK3"/>
    <mergeCell ref="Z4:AB4"/>
    <mergeCell ref="E4:G4"/>
  </mergeCells>
  <printOptions horizontalCentered="1" verticalCentered="1"/>
  <pageMargins left="0.27" right="0.19" top="0.19" bottom="0.31" header="0.24" footer="0.5"/>
  <pageSetup horizontalDpi="200" verticalDpi="2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V34"/>
  <sheetViews>
    <sheetView view="pageBreakPreview" zoomScaleNormal="85" zoomScaleSheetLayoutView="100" zoomScalePageLayoutView="0" workbookViewId="0" topLeftCell="A3">
      <selection activeCell="S30" sqref="S30"/>
    </sheetView>
  </sheetViews>
  <sheetFormatPr defaultColWidth="0" defaultRowHeight="15.75" customHeight="1" zeroHeight="1"/>
  <cols>
    <col min="1" max="1" width="8.09765625" style="49" customWidth="1"/>
    <col min="2" max="7" width="5.19921875" style="49" customWidth="1"/>
    <col min="8" max="8" width="5.69921875" style="49" bestFit="1" customWidth="1"/>
    <col min="9" max="22" width="5.19921875" style="49" customWidth="1"/>
    <col min="23" max="23" width="2.296875" style="49" customWidth="1"/>
    <col min="24" max="16384" width="5.19921875" style="49" hidden="1" customWidth="1"/>
  </cols>
  <sheetData>
    <row r="1" spans="1:22" ht="15.75">
      <c r="A1" s="684" t="s">
        <v>170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</row>
    <row r="2" spans="1:22" ht="15.75">
      <c r="A2" s="684" t="s">
        <v>97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</row>
    <row r="3" spans="1:22" ht="16.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5" customFormat="1" ht="15.75">
      <c r="A4" s="345"/>
      <c r="B4" s="681" t="s">
        <v>1</v>
      </c>
      <c r="C4" s="682"/>
      <c r="D4" s="682"/>
      <c r="E4" s="682"/>
      <c r="F4" s="683"/>
      <c r="G4" s="682" t="s">
        <v>2</v>
      </c>
      <c r="H4" s="682"/>
      <c r="I4" s="682"/>
      <c r="J4" s="682"/>
      <c r="K4" s="682"/>
      <c r="L4" s="682"/>
      <c r="M4" s="682"/>
      <c r="N4" s="682"/>
      <c r="O4" s="682"/>
      <c r="P4" s="682"/>
      <c r="Q4" s="685"/>
      <c r="R4" s="685"/>
      <c r="S4" s="685"/>
      <c r="T4" s="685"/>
      <c r="U4" s="685"/>
      <c r="V4" s="324" t="s">
        <v>38</v>
      </c>
    </row>
    <row r="5" spans="1:22" s="6" customFormat="1" ht="60.75">
      <c r="A5" s="436" t="s">
        <v>3</v>
      </c>
      <c r="B5" s="298" t="s">
        <v>39</v>
      </c>
      <c r="C5" s="138" t="s">
        <v>4</v>
      </c>
      <c r="D5" s="138" t="s">
        <v>5</v>
      </c>
      <c r="E5" s="138" t="s">
        <v>6</v>
      </c>
      <c r="F5" s="299" t="s">
        <v>7</v>
      </c>
      <c r="G5" s="147" t="s">
        <v>8</v>
      </c>
      <c r="H5" s="139" t="s">
        <v>9</v>
      </c>
      <c r="I5" s="138" t="s">
        <v>10</v>
      </c>
      <c r="J5" s="139" t="s">
        <v>9</v>
      </c>
      <c r="K5" s="138" t="s">
        <v>11</v>
      </c>
      <c r="L5" s="139" t="s">
        <v>9</v>
      </c>
      <c r="M5" s="138" t="s">
        <v>12</v>
      </c>
      <c r="N5" s="139" t="s">
        <v>9</v>
      </c>
      <c r="O5" s="138" t="s">
        <v>13</v>
      </c>
      <c r="P5" s="342" t="s">
        <v>9</v>
      </c>
      <c r="Q5" s="298" t="s">
        <v>76</v>
      </c>
      <c r="R5" s="299" t="s">
        <v>9</v>
      </c>
      <c r="S5" s="147" t="s">
        <v>77</v>
      </c>
      <c r="T5" s="310" t="s">
        <v>9</v>
      </c>
      <c r="U5" s="440"/>
      <c r="V5" s="325"/>
    </row>
    <row r="6" spans="1:22" s="7" customFormat="1" ht="18" customHeight="1" hidden="1">
      <c r="A6" s="349" t="s">
        <v>150</v>
      </c>
      <c r="B6" s="173"/>
      <c r="C6" s="89"/>
      <c r="D6" s="89"/>
      <c r="E6" s="89"/>
      <c r="F6" s="300"/>
      <c r="G6" s="93"/>
      <c r="H6" s="144" t="e">
        <f>IF(G6/B6&gt;0,G6/B6,"")</f>
        <v>#DIV/0!</v>
      </c>
      <c r="I6" s="89"/>
      <c r="J6" s="141" t="e">
        <f>IF(I6/B6&gt;0,I6/B6,"")</f>
        <v>#DIV/0!</v>
      </c>
      <c r="K6" s="89"/>
      <c r="L6" s="141" t="e">
        <f>IF(K6/B6&gt;0,K6/B6,"")</f>
        <v>#DIV/0!</v>
      </c>
      <c r="M6" s="89"/>
      <c r="N6" s="141" t="e">
        <f>IF(M6/B6&gt;0,M6/B6,"")</f>
        <v>#DIV/0!</v>
      </c>
      <c r="O6" s="89"/>
      <c r="P6" s="311" t="e">
        <f>IF(O6/B6&gt;0,O6/B6,"")</f>
        <v>#DIV/0!</v>
      </c>
      <c r="Q6" s="173"/>
      <c r="R6" s="316" t="e">
        <f>IF(Q6/B6&gt;0,Q6/B6,"")</f>
        <v>#DIV/0!</v>
      </c>
      <c r="S6" s="93"/>
      <c r="T6" s="311" t="e">
        <f aca="true" t="shared" si="0" ref="T6:T34">IF(S6/B6&gt;0,S6/B6,"")</f>
        <v>#DIV/0!</v>
      </c>
      <c r="U6" s="441"/>
      <c r="V6" s="326"/>
    </row>
    <row r="7" spans="1:22" s="7" customFormat="1" ht="18" customHeight="1">
      <c r="A7" s="351" t="s">
        <v>119</v>
      </c>
      <c r="B7" s="173">
        <v>16</v>
      </c>
      <c r="C7" s="89"/>
      <c r="D7" s="89"/>
      <c r="E7" s="89"/>
      <c r="F7" s="300"/>
      <c r="G7" s="93">
        <v>16</v>
      </c>
      <c r="H7" s="144">
        <f aca="true" t="shared" si="1" ref="H7:H34">IF(G7/B7&gt;0,G7/B7,"")</f>
        <v>1</v>
      </c>
      <c r="I7" s="89"/>
      <c r="J7" s="141">
        <f aca="true" t="shared" si="2" ref="J7:J34">IF(I7/B7&gt;0,I7/B7,"")</f>
      </c>
      <c r="K7" s="89"/>
      <c r="L7" s="141">
        <f aca="true" t="shared" si="3" ref="L7:L34">IF(K7/B7&gt;0,K7/B7,"")</f>
      </c>
      <c r="M7" s="89"/>
      <c r="N7" s="141">
        <f>IF(M7/B7&gt;0,M7/B7,"")</f>
      </c>
      <c r="O7" s="89"/>
      <c r="P7" s="311">
        <f aca="true" t="shared" si="4" ref="P7:P34">IF(O7/B7&gt;0,O7/B7,"")</f>
      </c>
      <c r="Q7" s="173"/>
      <c r="R7" s="316">
        <f aca="true" t="shared" si="5" ref="R7:R34">IF(Q7/B7&gt;0,Q7/B7,"")</f>
      </c>
      <c r="S7" s="93">
        <v>16</v>
      </c>
      <c r="T7" s="311">
        <f t="shared" si="0"/>
        <v>1</v>
      </c>
      <c r="U7" s="441"/>
      <c r="V7" s="326"/>
    </row>
    <row r="8" spans="1:22" s="7" customFormat="1" ht="18" customHeight="1">
      <c r="A8" s="351" t="s">
        <v>156</v>
      </c>
      <c r="B8" s="173">
        <v>16</v>
      </c>
      <c r="C8" s="89"/>
      <c r="D8" s="89"/>
      <c r="E8" s="89"/>
      <c r="F8" s="300"/>
      <c r="G8" s="93">
        <v>16</v>
      </c>
      <c r="H8" s="144">
        <f t="shared" si="1"/>
        <v>1</v>
      </c>
      <c r="I8" s="89"/>
      <c r="J8" s="141">
        <f t="shared" si="2"/>
      </c>
      <c r="K8" s="89"/>
      <c r="L8" s="141">
        <f t="shared" si="3"/>
      </c>
      <c r="M8" s="89"/>
      <c r="N8" s="141">
        <f>IF(M8/B8&gt;0,M8/B8,"")</f>
      </c>
      <c r="O8" s="89"/>
      <c r="P8" s="311">
        <f t="shared" si="4"/>
      </c>
      <c r="Q8" s="173"/>
      <c r="R8" s="316">
        <f t="shared" si="5"/>
      </c>
      <c r="S8" s="93">
        <v>16</v>
      </c>
      <c r="T8" s="311">
        <f t="shared" si="0"/>
        <v>1</v>
      </c>
      <c r="U8" s="441"/>
      <c r="V8" s="326"/>
    </row>
    <row r="9" spans="1:22" s="7" customFormat="1" ht="18" customHeight="1" hidden="1">
      <c r="A9" s="351" t="s">
        <v>85</v>
      </c>
      <c r="B9" s="173"/>
      <c r="C9" s="89"/>
      <c r="D9" s="89"/>
      <c r="E9" s="89"/>
      <c r="F9" s="300"/>
      <c r="G9" s="93"/>
      <c r="H9" s="144" t="e">
        <f t="shared" si="1"/>
        <v>#DIV/0!</v>
      </c>
      <c r="I9" s="89"/>
      <c r="J9" s="141" t="e">
        <f t="shared" si="2"/>
        <v>#DIV/0!</v>
      </c>
      <c r="K9" s="89"/>
      <c r="L9" s="141" t="e">
        <f t="shared" si="3"/>
        <v>#DIV/0!</v>
      </c>
      <c r="M9" s="89"/>
      <c r="N9" s="141" t="e">
        <f>IF(M9/B9&gt;0,M9/B9,"")</f>
        <v>#DIV/0!</v>
      </c>
      <c r="O9" s="89"/>
      <c r="P9" s="311" t="e">
        <f t="shared" si="4"/>
        <v>#DIV/0!</v>
      </c>
      <c r="Q9" s="173"/>
      <c r="R9" s="316" t="e">
        <f t="shared" si="5"/>
        <v>#DIV/0!</v>
      </c>
      <c r="S9" s="93"/>
      <c r="T9" s="311" t="e">
        <f t="shared" si="0"/>
        <v>#DIV/0!</v>
      </c>
      <c r="U9" s="441"/>
      <c r="V9" s="326"/>
    </row>
    <row r="10" spans="1:22" s="7" customFormat="1" ht="18" customHeight="1">
      <c r="A10" s="351" t="s">
        <v>120</v>
      </c>
      <c r="B10" s="173">
        <v>21</v>
      </c>
      <c r="C10" s="89"/>
      <c r="D10" s="89"/>
      <c r="E10" s="89"/>
      <c r="F10" s="300"/>
      <c r="G10" s="93">
        <v>21</v>
      </c>
      <c r="H10" s="144">
        <f t="shared" si="1"/>
        <v>1</v>
      </c>
      <c r="I10" s="89">
        <v>8</v>
      </c>
      <c r="J10" s="141">
        <f t="shared" si="2"/>
        <v>0.38095238095238093</v>
      </c>
      <c r="K10" s="89">
        <v>8</v>
      </c>
      <c r="L10" s="141">
        <f t="shared" si="3"/>
        <v>0.38095238095238093</v>
      </c>
      <c r="M10" s="89">
        <v>5</v>
      </c>
      <c r="N10" s="141">
        <f>IF(M10/B10&gt;0,M10/B10,"")</f>
        <v>0.23809523809523808</v>
      </c>
      <c r="O10" s="89"/>
      <c r="P10" s="311">
        <f t="shared" si="4"/>
      </c>
      <c r="Q10" s="173"/>
      <c r="R10" s="316">
        <f t="shared" si="5"/>
      </c>
      <c r="S10" s="93">
        <v>21</v>
      </c>
      <c r="T10" s="311">
        <f t="shared" si="0"/>
        <v>1</v>
      </c>
      <c r="U10" s="441"/>
      <c r="V10" s="326">
        <v>4.23</v>
      </c>
    </row>
    <row r="11" spans="1:22" s="7" customFormat="1" ht="18" customHeight="1" hidden="1">
      <c r="A11" s="351" t="s">
        <v>160</v>
      </c>
      <c r="B11" s="173"/>
      <c r="C11" s="89"/>
      <c r="D11" s="89"/>
      <c r="E11" s="89"/>
      <c r="F11" s="300"/>
      <c r="G11" s="93"/>
      <c r="H11" s="144" t="e">
        <f t="shared" si="1"/>
        <v>#DIV/0!</v>
      </c>
      <c r="I11" s="89"/>
      <c r="J11" s="141" t="e">
        <f t="shared" si="2"/>
        <v>#DIV/0!</v>
      </c>
      <c r="K11" s="89"/>
      <c r="L11" s="141" t="e">
        <f t="shared" si="3"/>
        <v>#DIV/0!</v>
      </c>
      <c r="M11" s="89"/>
      <c r="N11" s="141" t="e">
        <f aca="true" t="shared" si="6" ref="N11:N34">IF(M11/B11&gt;0,M11/B11,"")</f>
        <v>#DIV/0!</v>
      </c>
      <c r="O11" s="89"/>
      <c r="P11" s="311" t="e">
        <f t="shared" si="4"/>
        <v>#DIV/0!</v>
      </c>
      <c r="Q11" s="173"/>
      <c r="R11" s="316" t="e">
        <f t="shared" si="5"/>
        <v>#DIV/0!</v>
      </c>
      <c r="S11" s="93"/>
      <c r="T11" s="311" t="e">
        <f t="shared" si="0"/>
        <v>#DIV/0!</v>
      </c>
      <c r="U11" s="441"/>
      <c r="V11" s="326"/>
    </row>
    <row r="12" spans="1:22" s="7" customFormat="1" ht="18" customHeight="1" hidden="1">
      <c r="A12" s="351" t="s">
        <v>86</v>
      </c>
      <c r="B12" s="173"/>
      <c r="C12" s="89"/>
      <c r="D12" s="89"/>
      <c r="E12" s="89"/>
      <c r="F12" s="300"/>
      <c r="G12" s="93"/>
      <c r="H12" s="144" t="e">
        <f t="shared" si="1"/>
        <v>#DIV/0!</v>
      </c>
      <c r="I12" s="89"/>
      <c r="J12" s="141" t="e">
        <f t="shared" si="2"/>
        <v>#DIV/0!</v>
      </c>
      <c r="K12" s="89"/>
      <c r="L12" s="141" t="e">
        <f t="shared" si="3"/>
        <v>#DIV/0!</v>
      </c>
      <c r="M12" s="89"/>
      <c r="N12" s="141" t="e">
        <f t="shared" si="6"/>
        <v>#DIV/0!</v>
      </c>
      <c r="O12" s="89"/>
      <c r="P12" s="311" t="e">
        <f t="shared" si="4"/>
        <v>#DIV/0!</v>
      </c>
      <c r="Q12" s="173"/>
      <c r="R12" s="316" t="e">
        <f t="shared" si="5"/>
        <v>#DIV/0!</v>
      </c>
      <c r="S12" s="93"/>
      <c r="T12" s="311" t="e">
        <f t="shared" si="0"/>
        <v>#DIV/0!</v>
      </c>
      <c r="U12" s="441"/>
      <c r="V12" s="326"/>
    </row>
    <row r="13" spans="1:22" s="7" customFormat="1" ht="18" customHeight="1">
      <c r="A13" s="351" t="s">
        <v>121</v>
      </c>
      <c r="B13" s="173">
        <v>15</v>
      </c>
      <c r="C13" s="89"/>
      <c r="D13" s="89"/>
      <c r="E13" s="89"/>
      <c r="F13" s="300"/>
      <c r="G13" s="93">
        <v>15</v>
      </c>
      <c r="H13" s="144">
        <f t="shared" si="1"/>
        <v>1</v>
      </c>
      <c r="I13" s="89">
        <v>6</v>
      </c>
      <c r="J13" s="141">
        <f t="shared" si="2"/>
        <v>0.4</v>
      </c>
      <c r="K13" s="89">
        <v>6</v>
      </c>
      <c r="L13" s="141">
        <f t="shared" si="3"/>
        <v>0.4</v>
      </c>
      <c r="M13" s="89">
        <v>1</v>
      </c>
      <c r="N13" s="141">
        <f t="shared" si="6"/>
        <v>0.06666666666666667</v>
      </c>
      <c r="O13" s="89">
        <v>2</v>
      </c>
      <c r="P13" s="311">
        <f t="shared" si="4"/>
        <v>0.13333333333333333</v>
      </c>
      <c r="Q13" s="173"/>
      <c r="R13" s="316">
        <f t="shared" si="5"/>
      </c>
      <c r="S13" s="93">
        <v>15</v>
      </c>
      <c r="T13" s="311">
        <f t="shared" si="0"/>
        <v>1</v>
      </c>
      <c r="U13" s="441"/>
      <c r="V13" s="326">
        <v>4.19</v>
      </c>
    </row>
    <row r="14" spans="1:22" s="7" customFormat="1" ht="18" customHeight="1">
      <c r="A14" s="351" t="s">
        <v>163</v>
      </c>
      <c r="B14" s="173">
        <v>14</v>
      </c>
      <c r="C14" s="89"/>
      <c r="D14" s="89"/>
      <c r="E14" s="89"/>
      <c r="F14" s="300"/>
      <c r="G14" s="93">
        <v>14</v>
      </c>
      <c r="H14" s="144">
        <f t="shared" si="1"/>
        <v>1</v>
      </c>
      <c r="I14" s="89"/>
      <c r="J14" s="141">
        <f t="shared" si="2"/>
      </c>
      <c r="K14" s="89"/>
      <c r="L14" s="141">
        <f t="shared" si="3"/>
      </c>
      <c r="M14" s="89"/>
      <c r="N14" s="141">
        <f t="shared" si="6"/>
      </c>
      <c r="O14" s="89"/>
      <c r="P14" s="311">
        <f t="shared" si="4"/>
      </c>
      <c r="Q14" s="173"/>
      <c r="R14" s="316">
        <f t="shared" si="5"/>
      </c>
      <c r="S14" s="93">
        <v>14</v>
      </c>
      <c r="T14" s="311">
        <f t="shared" si="0"/>
        <v>1</v>
      </c>
      <c r="U14" s="441"/>
      <c r="V14" s="326">
        <v>4.2</v>
      </c>
    </row>
    <row r="15" spans="1:22" s="7" customFormat="1" ht="18" customHeight="1" hidden="1">
      <c r="A15" s="351" t="s">
        <v>21</v>
      </c>
      <c r="B15" s="173"/>
      <c r="C15" s="89"/>
      <c r="D15" s="89"/>
      <c r="E15" s="89"/>
      <c r="F15" s="300"/>
      <c r="G15" s="93"/>
      <c r="H15" s="144" t="e">
        <f t="shared" si="1"/>
        <v>#DIV/0!</v>
      </c>
      <c r="I15" s="89"/>
      <c r="J15" s="141" t="e">
        <f t="shared" si="2"/>
        <v>#DIV/0!</v>
      </c>
      <c r="K15" s="89"/>
      <c r="L15" s="141" t="e">
        <f t="shared" si="3"/>
        <v>#DIV/0!</v>
      </c>
      <c r="M15" s="89"/>
      <c r="N15" s="141" t="e">
        <f t="shared" si="6"/>
        <v>#DIV/0!</v>
      </c>
      <c r="O15" s="89"/>
      <c r="P15" s="311" t="e">
        <f t="shared" si="4"/>
        <v>#DIV/0!</v>
      </c>
      <c r="Q15" s="173"/>
      <c r="R15" s="316" t="e">
        <f t="shared" si="5"/>
        <v>#DIV/0!</v>
      </c>
      <c r="S15" s="93"/>
      <c r="T15" s="311" t="e">
        <f t="shared" si="0"/>
        <v>#DIV/0!</v>
      </c>
      <c r="U15" s="441"/>
      <c r="V15" s="326"/>
    </row>
    <row r="16" spans="1:22" s="7" customFormat="1" ht="18" customHeight="1" thickBot="1">
      <c r="A16" s="351" t="s">
        <v>122</v>
      </c>
      <c r="B16" s="173">
        <v>25</v>
      </c>
      <c r="C16" s="89"/>
      <c r="D16" s="89"/>
      <c r="E16" s="89"/>
      <c r="F16" s="300"/>
      <c r="G16" s="93">
        <v>25</v>
      </c>
      <c r="H16" s="144">
        <f t="shared" si="1"/>
        <v>1</v>
      </c>
      <c r="I16" s="89">
        <v>10</v>
      </c>
      <c r="J16" s="141">
        <f t="shared" si="2"/>
        <v>0.4</v>
      </c>
      <c r="K16" s="89">
        <v>10</v>
      </c>
      <c r="L16" s="141">
        <f t="shared" si="3"/>
        <v>0.4</v>
      </c>
      <c r="M16" s="89">
        <v>3</v>
      </c>
      <c r="N16" s="141">
        <f t="shared" si="6"/>
        <v>0.12</v>
      </c>
      <c r="O16" s="89">
        <v>2</v>
      </c>
      <c r="P16" s="311">
        <f t="shared" si="4"/>
        <v>0.08</v>
      </c>
      <c r="Q16" s="173"/>
      <c r="R16" s="316">
        <f t="shared" si="5"/>
      </c>
      <c r="S16" s="93">
        <v>25</v>
      </c>
      <c r="T16" s="311">
        <f t="shared" si="0"/>
        <v>1</v>
      </c>
      <c r="U16" s="441"/>
      <c r="V16" s="326">
        <v>4.11</v>
      </c>
    </row>
    <row r="17" spans="1:22" s="7" customFormat="1" ht="18" customHeight="1" hidden="1" thickBot="1">
      <c r="A17" s="351" t="s">
        <v>166</v>
      </c>
      <c r="B17" s="173"/>
      <c r="C17" s="89"/>
      <c r="D17" s="89"/>
      <c r="E17" s="89"/>
      <c r="F17" s="300"/>
      <c r="G17" s="93"/>
      <c r="H17" s="144" t="e">
        <f t="shared" si="1"/>
        <v>#DIV/0!</v>
      </c>
      <c r="I17" s="89"/>
      <c r="J17" s="141" t="e">
        <f t="shared" si="2"/>
        <v>#DIV/0!</v>
      </c>
      <c r="K17" s="89"/>
      <c r="L17" s="141" t="e">
        <f t="shared" si="3"/>
        <v>#DIV/0!</v>
      </c>
      <c r="M17" s="89"/>
      <c r="N17" s="141" t="e">
        <f t="shared" si="6"/>
        <v>#DIV/0!</v>
      </c>
      <c r="O17" s="89"/>
      <c r="P17" s="311" t="e">
        <f t="shared" si="4"/>
        <v>#DIV/0!</v>
      </c>
      <c r="Q17" s="173"/>
      <c r="R17" s="316" t="e">
        <f t="shared" si="5"/>
        <v>#DIV/0!</v>
      </c>
      <c r="S17" s="93"/>
      <c r="T17" s="311" t="e">
        <f t="shared" si="0"/>
        <v>#DIV/0!</v>
      </c>
      <c r="U17" s="441"/>
      <c r="V17" s="326"/>
    </row>
    <row r="18" spans="1:22" s="7" customFormat="1" ht="18" customHeight="1" hidden="1" thickBot="1">
      <c r="A18" s="352" t="s">
        <v>24</v>
      </c>
      <c r="B18" s="174"/>
      <c r="C18" s="90"/>
      <c r="D18" s="90"/>
      <c r="E18" s="90"/>
      <c r="F18" s="301"/>
      <c r="G18" s="92"/>
      <c r="H18" s="145" t="e">
        <f t="shared" si="1"/>
        <v>#DIV/0!</v>
      </c>
      <c r="I18" s="90"/>
      <c r="J18" s="142" t="e">
        <f t="shared" si="2"/>
        <v>#DIV/0!</v>
      </c>
      <c r="K18" s="90"/>
      <c r="L18" s="142" t="e">
        <f t="shared" si="3"/>
        <v>#DIV/0!</v>
      </c>
      <c r="M18" s="90"/>
      <c r="N18" s="142" t="e">
        <f t="shared" si="6"/>
        <v>#DIV/0!</v>
      </c>
      <c r="O18" s="90"/>
      <c r="P18" s="312" t="e">
        <f t="shared" si="4"/>
        <v>#DIV/0!</v>
      </c>
      <c r="Q18" s="174"/>
      <c r="R18" s="317" t="e">
        <f t="shared" si="5"/>
        <v>#DIV/0!</v>
      </c>
      <c r="S18" s="92"/>
      <c r="T18" s="312" t="e">
        <f t="shared" si="0"/>
        <v>#DIV/0!</v>
      </c>
      <c r="U18" s="442"/>
      <c r="V18" s="327"/>
    </row>
    <row r="19" spans="1:22" s="70" customFormat="1" ht="18" customHeight="1" thickBot="1">
      <c r="A19" s="365" t="s">
        <v>25</v>
      </c>
      <c r="B19" s="303">
        <f aca="true" t="shared" si="7" ref="B19:G19">SUM(B6:B18)</f>
        <v>107</v>
      </c>
      <c r="C19" s="304">
        <f t="shared" si="7"/>
        <v>0</v>
      </c>
      <c r="D19" s="304">
        <f t="shared" si="7"/>
        <v>0</v>
      </c>
      <c r="E19" s="304">
        <f t="shared" si="7"/>
        <v>0</v>
      </c>
      <c r="F19" s="305">
        <f t="shared" si="7"/>
        <v>0</v>
      </c>
      <c r="G19" s="306">
        <f t="shared" si="7"/>
        <v>107</v>
      </c>
      <c r="H19" s="307">
        <f t="shared" si="1"/>
        <v>1</v>
      </c>
      <c r="I19" s="304">
        <f>SUM(I6:I18)</f>
        <v>24</v>
      </c>
      <c r="J19" s="308">
        <f t="shared" si="2"/>
        <v>0.22429906542056074</v>
      </c>
      <c r="K19" s="304">
        <f aca="true" t="shared" si="8" ref="K19:S19">SUM(K6:K18)</f>
        <v>24</v>
      </c>
      <c r="L19" s="308">
        <f t="shared" si="3"/>
        <v>0.22429906542056074</v>
      </c>
      <c r="M19" s="304">
        <f t="shared" si="8"/>
        <v>9</v>
      </c>
      <c r="N19" s="308">
        <f t="shared" si="6"/>
        <v>0.08411214953271028</v>
      </c>
      <c r="O19" s="304">
        <f t="shared" si="8"/>
        <v>4</v>
      </c>
      <c r="P19" s="343">
        <f t="shared" si="4"/>
        <v>0.037383177570093455</v>
      </c>
      <c r="Q19" s="303">
        <f t="shared" si="8"/>
        <v>0</v>
      </c>
      <c r="R19" s="318">
        <f t="shared" si="5"/>
      </c>
      <c r="S19" s="306">
        <f t="shared" si="8"/>
        <v>107</v>
      </c>
      <c r="T19" s="313">
        <f t="shared" si="0"/>
        <v>1</v>
      </c>
      <c r="U19" s="356"/>
      <c r="V19" s="328">
        <f>AVERAGE(V6:V18)</f>
        <v>4.1825</v>
      </c>
    </row>
    <row r="20" spans="1:22" s="7" customFormat="1" ht="18" customHeight="1" hidden="1">
      <c r="A20" s="505" t="s">
        <v>137</v>
      </c>
      <c r="B20" s="175"/>
      <c r="C20" s="91"/>
      <c r="D20" s="91"/>
      <c r="E20" s="91"/>
      <c r="F20" s="302"/>
      <c r="G20" s="94"/>
      <c r="H20" s="146" t="e">
        <f t="shared" si="1"/>
        <v>#DIV/0!</v>
      </c>
      <c r="I20" s="91"/>
      <c r="J20" s="143" t="e">
        <f t="shared" si="2"/>
        <v>#DIV/0!</v>
      </c>
      <c r="K20" s="91"/>
      <c r="L20" s="143" t="e">
        <f t="shared" si="3"/>
        <v>#DIV/0!</v>
      </c>
      <c r="M20" s="91"/>
      <c r="N20" s="143" t="e">
        <f t="shared" si="6"/>
        <v>#DIV/0!</v>
      </c>
      <c r="O20" s="91"/>
      <c r="P20" s="314" t="e">
        <f t="shared" si="4"/>
        <v>#DIV/0!</v>
      </c>
      <c r="Q20" s="175"/>
      <c r="R20" s="319" t="e">
        <f t="shared" si="5"/>
        <v>#DIV/0!</v>
      </c>
      <c r="S20" s="94"/>
      <c r="T20" s="314" t="e">
        <f t="shared" si="0"/>
        <v>#DIV/0!</v>
      </c>
      <c r="U20" s="443"/>
      <c r="V20" s="329"/>
    </row>
    <row r="21" spans="1:22" s="7" customFormat="1" ht="18" customHeight="1">
      <c r="A21" s="354" t="s">
        <v>123</v>
      </c>
      <c r="B21" s="175">
        <v>18</v>
      </c>
      <c r="C21" s="91"/>
      <c r="D21" s="91"/>
      <c r="E21" s="91"/>
      <c r="F21" s="302"/>
      <c r="G21" s="94">
        <v>18</v>
      </c>
      <c r="H21" s="146">
        <f t="shared" si="1"/>
        <v>1</v>
      </c>
      <c r="I21" s="91">
        <v>2</v>
      </c>
      <c r="J21" s="143">
        <f t="shared" si="2"/>
        <v>0.1111111111111111</v>
      </c>
      <c r="K21" s="91">
        <v>11</v>
      </c>
      <c r="L21" s="143">
        <f t="shared" si="3"/>
        <v>0.6111111111111112</v>
      </c>
      <c r="M21" s="91">
        <v>5</v>
      </c>
      <c r="N21" s="143">
        <f t="shared" si="6"/>
        <v>0.2777777777777778</v>
      </c>
      <c r="O21" s="91"/>
      <c r="P21" s="314">
        <f t="shared" si="4"/>
      </c>
      <c r="Q21" s="175"/>
      <c r="R21" s="319">
        <f t="shared" si="5"/>
      </c>
      <c r="S21" s="94">
        <v>18</v>
      </c>
      <c r="T21" s="314">
        <f t="shared" si="0"/>
        <v>1</v>
      </c>
      <c r="U21" s="443"/>
      <c r="V21" s="329">
        <v>3.83</v>
      </c>
    </row>
    <row r="22" spans="1:22" s="7" customFormat="1" ht="18" customHeight="1">
      <c r="A22" s="351" t="s">
        <v>139</v>
      </c>
      <c r="B22" s="173">
        <v>17</v>
      </c>
      <c r="C22" s="89"/>
      <c r="D22" s="89"/>
      <c r="E22" s="89"/>
      <c r="F22" s="300"/>
      <c r="G22" s="93">
        <v>17</v>
      </c>
      <c r="H22" s="144">
        <f t="shared" si="1"/>
        <v>1</v>
      </c>
      <c r="I22" s="89">
        <v>5</v>
      </c>
      <c r="J22" s="141">
        <f t="shared" si="2"/>
        <v>0.29411764705882354</v>
      </c>
      <c r="K22" s="89">
        <v>8</v>
      </c>
      <c r="L22" s="141">
        <f t="shared" si="3"/>
        <v>0.47058823529411764</v>
      </c>
      <c r="M22" s="89">
        <v>3</v>
      </c>
      <c r="N22" s="141">
        <f t="shared" si="6"/>
        <v>0.17647058823529413</v>
      </c>
      <c r="O22" s="89">
        <v>1</v>
      </c>
      <c r="P22" s="311">
        <f t="shared" si="4"/>
        <v>0.058823529411764705</v>
      </c>
      <c r="Q22" s="173"/>
      <c r="R22" s="316">
        <f t="shared" si="5"/>
      </c>
      <c r="S22" s="93">
        <v>17</v>
      </c>
      <c r="T22" s="311">
        <f t="shared" si="0"/>
        <v>1</v>
      </c>
      <c r="U22" s="441"/>
      <c r="V22" s="326">
        <v>4.02</v>
      </c>
    </row>
    <row r="23" spans="1:22" s="7" customFormat="1" ht="18" customHeight="1" hidden="1">
      <c r="A23" s="351" t="s">
        <v>28</v>
      </c>
      <c r="B23" s="173"/>
      <c r="C23" s="89"/>
      <c r="D23" s="89"/>
      <c r="E23" s="89"/>
      <c r="F23" s="300"/>
      <c r="G23" s="93"/>
      <c r="H23" s="144" t="e">
        <f t="shared" si="1"/>
        <v>#DIV/0!</v>
      </c>
      <c r="I23" s="89"/>
      <c r="J23" s="141" t="e">
        <f t="shared" si="2"/>
        <v>#DIV/0!</v>
      </c>
      <c r="K23" s="89"/>
      <c r="L23" s="141" t="e">
        <f t="shared" si="3"/>
        <v>#DIV/0!</v>
      </c>
      <c r="M23" s="89"/>
      <c r="N23" s="141" t="e">
        <f t="shared" si="6"/>
        <v>#DIV/0!</v>
      </c>
      <c r="O23" s="89"/>
      <c r="P23" s="311" t="e">
        <f t="shared" si="4"/>
        <v>#DIV/0!</v>
      </c>
      <c r="Q23" s="173"/>
      <c r="R23" s="316" t="e">
        <f t="shared" si="5"/>
        <v>#DIV/0!</v>
      </c>
      <c r="S23" s="93"/>
      <c r="T23" s="311" t="e">
        <f t="shared" si="0"/>
        <v>#DIV/0!</v>
      </c>
      <c r="U23" s="441"/>
      <c r="V23" s="326"/>
    </row>
    <row r="24" spans="1:22" s="7" customFormat="1" ht="18" customHeight="1">
      <c r="A24" s="351" t="s">
        <v>124</v>
      </c>
      <c r="B24" s="173">
        <v>15</v>
      </c>
      <c r="C24" s="89"/>
      <c r="D24" s="89"/>
      <c r="E24" s="89"/>
      <c r="F24" s="300"/>
      <c r="G24" s="93">
        <v>14</v>
      </c>
      <c r="H24" s="144">
        <f t="shared" si="1"/>
        <v>0.9333333333333333</v>
      </c>
      <c r="I24" s="89">
        <v>2</v>
      </c>
      <c r="J24" s="141">
        <f t="shared" si="2"/>
        <v>0.13333333333333333</v>
      </c>
      <c r="K24" s="89">
        <v>6</v>
      </c>
      <c r="L24" s="141">
        <f t="shared" si="3"/>
        <v>0.4</v>
      </c>
      <c r="M24" s="89">
        <v>6</v>
      </c>
      <c r="N24" s="141">
        <f t="shared" si="6"/>
        <v>0.4</v>
      </c>
      <c r="O24" s="89"/>
      <c r="P24" s="311">
        <f t="shared" si="4"/>
      </c>
      <c r="Q24" s="173"/>
      <c r="R24" s="316">
        <f t="shared" si="5"/>
      </c>
      <c r="S24" s="93">
        <v>14</v>
      </c>
      <c r="T24" s="311">
        <f t="shared" si="0"/>
        <v>0.9333333333333333</v>
      </c>
      <c r="U24" s="441"/>
      <c r="V24" s="326">
        <v>3.84</v>
      </c>
    </row>
    <row r="25" spans="1:22" s="7" customFormat="1" ht="18" customHeight="1">
      <c r="A25" s="351" t="s">
        <v>140</v>
      </c>
      <c r="B25" s="173">
        <v>15</v>
      </c>
      <c r="C25" s="89"/>
      <c r="D25" s="89"/>
      <c r="E25" s="89"/>
      <c r="F25" s="300"/>
      <c r="G25" s="93">
        <v>15</v>
      </c>
      <c r="H25" s="144">
        <f t="shared" si="1"/>
        <v>1</v>
      </c>
      <c r="I25" s="89">
        <v>2</v>
      </c>
      <c r="J25" s="141">
        <f t="shared" si="2"/>
        <v>0.13333333333333333</v>
      </c>
      <c r="K25" s="89">
        <v>5</v>
      </c>
      <c r="L25" s="141">
        <f t="shared" si="3"/>
        <v>0.3333333333333333</v>
      </c>
      <c r="M25" s="89">
        <v>7</v>
      </c>
      <c r="N25" s="141">
        <f t="shared" si="6"/>
        <v>0.4666666666666667</v>
      </c>
      <c r="O25" s="89">
        <v>1</v>
      </c>
      <c r="P25" s="311">
        <f t="shared" si="4"/>
        <v>0.06666666666666667</v>
      </c>
      <c r="Q25" s="173"/>
      <c r="R25" s="316">
        <f t="shared" si="5"/>
      </c>
      <c r="S25" s="93">
        <v>15</v>
      </c>
      <c r="T25" s="311">
        <f t="shared" si="0"/>
        <v>1</v>
      </c>
      <c r="U25" s="441"/>
      <c r="V25" s="326">
        <v>3.63</v>
      </c>
    </row>
    <row r="26" spans="1:22" s="7" customFormat="1" ht="18" customHeight="1" hidden="1">
      <c r="A26" s="351" t="s">
        <v>31</v>
      </c>
      <c r="B26" s="173"/>
      <c r="C26" s="89"/>
      <c r="D26" s="89"/>
      <c r="E26" s="89"/>
      <c r="F26" s="300"/>
      <c r="G26" s="93"/>
      <c r="H26" s="144" t="e">
        <f t="shared" si="1"/>
        <v>#DIV/0!</v>
      </c>
      <c r="I26" s="89"/>
      <c r="J26" s="141" t="e">
        <f t="shared" si="2"/>
        <v>#DIV/0!</v>
      </c>
      <c r="K26" s="89"/>
      <c r="L26" s="141" t="e">
        <f t="shared" si="3"/>
        <v>#DIV/0!</v>
      </c>
      <c r="M26" s="89"/>
      <c r="N26" s="141" t="e">
        <f t="shared" si="6"/>
        <v>#DIV/0!</v>
      </c>
      <c r="O26" s="89"/>
      <c r="P26" s="311" t="e">
        <f t="shared" si="4"/>
        <v>#DIV/0!</v>
      </c>
      <c r="Q26" s="173"/>
      <c r="R26" s="316" t="e">
        <f t="shared" si="5"/>
        <v>#DIV/0!</v>
      </c>
      <c r="S26" s="93"/>
      <c r="T26" s="311" t="e">
        <f t="shared" si="0"/>
        <v>#DIV/0!</v>
      </c>
      <c r="U26" s="441"/>
      <c r="V26" s="326"/>
    </row>
    <row r="27" spans="1:22" s="7" customFormat="1" ht="18" customHeight="1">
      <c r="A27" s="351" t="s">
        <v>125</v>
      </c>
      <c r="B27" s="173">
        <v>15</v>
      </c>
      <c r="C27" s="89"/>
      <c r="D27" s="89"/>
      <c r="E27" s="89"/>
      <c r="F27" s="300"/>
      <c r="G27" s="93">
        <v>14</v>
      </c>
      <c r="H27" s="144">
        <f t="shared" si="1"/>
        <v>0.9333333333333333</v>
      </c>
      <c r="I27" s="89">
        <v>4</v>
      </c>
      <c r="J27" s="141">
        <f t="shared" si="2"/>
        <v>0.26666666666666666</v>
      </c>
      <c r="K27" s="89">
        <v>9</v>
      </c>
      <c r="L27" s="141">
        <f t="shared" si="3"/>
        <v>0.6</v>
      </c>
      <c r="M27" s="89">
        <v>1</v>
      </c>
      <c r="N27" s="141">
        <f t="shared" si="6"/>
        <v>0.06666666666666667</v>
      </c>
      <c r="O27" s="89"/>
      <c r="P27" s="311">
        <f>IF(O27/B27&gt;0,O27/B27,"")</f>
      </c>
      <c r="Q27" s="173"/>
      <c r="R27" s="316">
        <f t="shared" si="5"/>
      </c>
      <c r="S27" s="93">
        <v>14</v>
      </c>
      <c r="T27" s="311">
        <f t="shared" si="0"/>
        <v>0.9333333333333333</v>
      </c>
      <c r="U27" s="441"/>
      <c r="V27" s="326">
        <v>4.1</v>
      </c>
    </row>
    <row r="28" spans="1:22" s="7" customFormat="1" ht="18" customHeight="1">
      <c r="A28" s="351" t="s">
        <v>126</v>
      </c>
      <c r="B28" s="173">
        <v>15</v>
      </c>
      <c r="C28" s="89"/>
      <c r="D28" s="89"/>
      <c r="E28" s="89"/>
      <c r="F28" s="300"/>
      <c r="G28" s="93">
        <v>15</v>
      </c>
      <c r="H28" s="144">
        <f t="shared" si="1"/>
        <v>1</v>
      </c>
      <c r="I28" s="89">
        <v>5</v>
      </c>
      <c r="J28" s="141">
        <f t="shared" si="2"/>
        <v>0.3333333333333333</v>
      </c>
      <c r="K28" s="89">
        <v>5</v>
      </c>
      <c r="L28" s="141">
        <f t="shared" si="3"/>
        <v>0.3333333333333333</v>
      </c>
      <c r="M28" s="89">
        <v>5</v>
      </c>
      <c r="N28" s="141">
        <f t="shared" si="6"/>
        <v>0.3333333333333333</v>
      </c>
      <c r="O28" s="89"/>
      <c r="P28" s="311">
        <f t="shared" si="4"/>
      </c>
      <c r="Q28" s="173"/>
      <c r="R28" s="316">
        <f t="shared" si="5"/>
      </c>
      <c r="S28" s="93">
        <v>15</v>
      </c>
      <c r="T28" s="311">
        <f t="shared" si="0"/>
        <v>1</v>
      </c>
      <c r="U28" s="441"/>
      <c r="V28" s="326">
        <v>3.99</v>
      </c>
    </row>
    <row r="29" spans="1:22" s="7" customFormat="1" ht="18" customHeight="1" hidden="1">
      <c r="A29" s="351" t="s">
        <v>78</v>
      </c>
      <c r="B29" s="173"/>
      <c r="C29" s="89"/>
      <c r="D29" s="89"/>
      <c r="E29" s="89"/>
      <c r="F29" s="300"/>
      <c r="G29" s="93"/>
      <c r="H29" s="144" t="e">
        <f t="shared" si="1"/>
        <v>#DIV/0!</v>
      </c>
      <c r="I29" s="89"/>
      <c r="J29" s="141" t="e">
        <f t="shared" si="2"/>
        <v>#DIV/0!</v>
      </c>
      <c r="K29" s="89"/>
      <c r="L29" s="141" t="e">
        <f t="shared" si="3"/>
        <v>#DIV/0!</v>
      </c>
      <c r="M29" s="89"/>
      <c r="N29" s="141" t="e">
        <f t="shared" si="6"/>
        <v>#DIV/0!</v>
      </c>
      <c r="O29" s="89"/>
      <c r="P29" s="311" t="e">
        <f t="shared" si="4"/>
        <v>#DIV/0!</v>
      </c>
      <c r="Q29" s="173"/>
      <c r="R29" s="316" t="e">
        <f t="shared" si="5"/>
        <v>#DIV/0!</v>
      </c>
      <c r="S29" s="93"/>
      <c r="T29" s="311" t="e">
        <f t="shared" si="0"/>
        <v>#DIV/0!</v>
      </c>
      <c r="U29" s="441"/>
      <c r="V29" s="326"/>
    </row>
    <row r="30" spans="1:22" s="7" customFormat="1" ht="18" customHeight="1" thickBot="1">
      <c r="A30" s="351" t="s">
        <v>127</v>
      </c>
      <c r="B30" s="173">
        <v>23</v>
      </c>
      <c r="C30" s="89"/>
      <c r="D30" s="89"/>
      <c r="E30" s="89"/>
      <c r="F30" s="300">
        <v>1</v>
      </c>
      <c r="G30" s="93">
        <v>23</v>
      </c>
      <c r="H30" s="144">
        <f t="shared" si="1"/>
        <v>1</v>
      </c>
      <c r="I30" s="89">
        <v>5</v>
      </c>
      <c r="J30" s="141">
        <f t="shared" si="2"/>
        <v>0.21739130434782608</v>
      </c>
      <c r="K30" s="89">
        <v>9</v>
      </c>
      <c r="L30" s="141">
        <f t="shared" si="3"/>
        <v>0.391304347826087</v>
      </c>
      <c r="M30" s="89">
        <v>9</v>
      </c>
      <c r="N30" s="141">
        <f t="shared" si="6"/>
        <v>0.391304347826087</v>
      </c>
      <c r="O30" s="89"/>
      <c r="P30" s="311">
        <f t="shared" si="4"/>
      </c>
      <c r="Q30" s="173"/>
      <c r="R30" s="316">
        <f t="shared" si="5"/>
      </c>
      <c r="S30" s="93">
        <v>23</v>
      </c>
      <c r="T30" s="311">
        <f t="shared" si="0"/>
        <v>1</v>
      </c>
      <c r="U30" s="441"/>
      <c r="V30" s="326">
        <v>3.82</v>
      </c>
    </row>
    <row r="31" spans="1:22" s="7" customFormat="1" ht="18" customHeight="1" hidden="1" thickBot="1">
      <c r="A31" s="351" t="s">
        <v>141</v>
      </c>
      <c r="B31" s="174"/>
      <c r="C31" s="90"/>
      <c r="D31" s="90"/>
      <c r="E31" s="90"/>
      <c r="F31" s="301"/>
      <c r="G31" s="92"/>
      <c r="H31" s="144" t="e">
        <f t="shared" si="1"/>
        <v>#DIV/0!</v>
      </c>
      <c r="I31" s="90"/>
      <c r="J31" s="141" t="e">
        <f t="shared" si="2"/>
        <v>#DIV/0!</v>
      </c>
      <c r="K31" s="90"/>
      <c r="L31" s="141" t="e">
        <f t="shared" si="3"/>
        <v>#DIV/0!</v>
      </c>
      <c r="M31" s="90"/>
      <c r="N31" s="141" t="e">
        <f t="shared" si="6"/>
        <v>#DIV/0!</v>
      </c>
      <c r="O31" s="90"/>
      <c r="P31" s="311" t="e">
        <f t="shared" si="4"/>
        <v>#DIV/0!</v>
      </c>
      <c r="Q31" s="174"/>
      <c r="R31" s="316" t="e">
        <f t="shared" si="5"/>
        <v>#DIV/0!</v>
      </c>
      <c r="S31" s="92"/>
      <c r="T31" s="311" t="e">
        <f t="shared" si="0"/>
        <v>#DIV/0!</v>
      </c>
      <c r="U31" s="442"/>
      <c r="V31" s="327"/>
    </row>
    <row r="32" spans="1:22" s="7" customFormat="1" ht="18" customHeight="1" hidden="1" thickBot="1">
      <c r="A32" s="352" t="s">
        <v>159</v>
      </c>
      <c r="B32" s="174"/>
      <c r="C32" s="90"/>
      <c r="D32" s="90"/>
      <c r="E32" s="90"/>
      <c r="F32" s="301"/>
      <c r="G32" s="92"/>
      <c r="H32" s="145" t="e">
        <f t="shared" si="1"/>
        <v>#DIV/0!</v>
      </c>
      <c r="I32" s="90"/>
      <c r="J32" s="142" t="e">
        <f t="shared" si="2"/>
        <v>#DIV/0!</v>
      </c>
      <c r="K32" s="90"/>
      <c r="L32" s="142" t="e">
        <f t="shared" si="3"/>
        <v>#DIV/0!</v>
      </c>
      <c r="M32" s="90"/>
      <c r="N32" s="142" t="e">
        <f t="shared" si="6"/>
        <v>#DIV/0!</v>
      </c>
      <c r="O32" s="90"/>
      <c r="P32" s="312" t="e">
        <f t="shared" si="4"/>
        <v>#DIV/0!</v>
      </c>
      <c r="Q32" s="174"/>
      <c r="R32" s="317" t="e">
        <f t="shared" si="5"/>
        <v>#DIV/0!</v>
      </c>
      <c r="S32" s="92"/>
      <c r="T32" s="312" t="e">
        <f t="shared" si="0"/>
        <v>#DIV/0!</v>
      </c>
      <c r="U32" s="442"/>
      <c r="V32" s="327"/>
    </row>
    <row r="33" spans="1:22" s="28" customFormat="1" ht="18" customHeight="1" thickBot="1">
      <c r="A33" s="365" t="s">
        <v>36</v>
      </c>
      <c r="B33" s="303">
        <f aca="true" t="shared" si="9" ref="B33:G33">SUM(B20:B32)</f>
        <v>118</v>
      </c>
      <c r="C33" s="304">
        <f t="shared" si="9"/>
        <v>0</v>
      </c>
      <c r="D33" s="304">
        <f t="shared" si="9"/>
        <v>0</v>
      </c>
      <c r="E33" s="304">
        <f t="shared" si="9"/>
        <v>0</v>
      </c>
      <c r="F33" s="305">
        <f t="shared" si="9"/>
        <v>1</v>
      </c>
      <c r="G33" s="306">
        <f t="shared" si="9"/>
        <v>116</v>
      </c>
      <c r="H33" s="307">
        <f t="shared" si="1"/>
        <v>0.9830508474576272</v>
      </c>
      <c r="I33" s="304">
        <f>SUM(I20:I32)</f>
        <v>25</v>
      </c>
      <c r="J33" s="308">
        <f t="shared" si="2"/>
        <v>0.211864406779661</v>
      </c>
      <c r="K33" s="304">
        <f>SUM(K20:K32)</f>
        <v>53</v>
      </c>
      <c r="L33" s="308">
        <f t="shared" si="3"/>
        <v>0.4491525423728814</v>
      </c>
      <c r="M33" s="304">
        <f>SUM(M20:M32)</f>
        <v>36</v>
      </c>
      <c r="N33" s="308">
        <f t="shared" si="6"/>
        <v>0.3050847457627119</v>
      </c>
      <c r="O33" s="304">
        <f>SUM(O20:O32)</f>
        <v>2</v>
      </c>
      <c r="P33" s="343">
        <f t="shared" si="4"/>
        <v>0.01694915254237288</v>
      </c>
      <c r="Q33" s="303">
        <f>SUM(Q20:Q32)</f>
        <v>0</v>
      </c>
      <c r="R33" s="318">
        <f t="shared" si="5"/>
      </c>
      <c r="S33" s="306">
        <f>SUM(S20:S32)</f>
        <v>116</v>
      </c>
      <c r="T33" s="313">
        <f t="shared" si="0"/>
        <v>0.9830508474576272</v>
      </c>
      <c r="U33" s="356"/>
      <c r="V33" s="328">
        <f>AVERAGE(V20:V32)</f>
        <v>3.8900000000000006</v>
      </c>
    </row>
    <row r="34" spans="1:22" s="28" customFormat="1" ht="18" customHeight="1" thickBot="1">
      <c r="A34" s="360" t="s">
        <v>37</v>
      </c>
      <c r="B34" s="331">
        <f aca="true" t="shared" si="10" ref="B34:G34">B19+B33</f>
        <v>225</v>
      </c>
      <c r="C34" s="332">
        <f t="shared" si="10"/>
        <v>0</v>
      </c>
      <c r="D34" s="332">
        <f t="shared" si="10"/>
        <v>0</v>
      </c>
      <c r="E34" s="332">
        <f t="shared" si="10"/>
        <v>0</v>
      </c>
      <c r="F34" s="333">
        <f t="shared" si="10"/>
        <v>1</v>
      </c>
      <c r="G34" s="334">
        <f t="shared" si="10"/>
        <v>223</v>
      </c>
      <c r="H34" s="335">
        <f t="shared" si="1"/>
        <v>0.9911111111111112</v>
      </c>
      <c r="I34" s="332">
        <f>I19+I33</f>
        <v>49</v>
      </c>
      <c r="J34" s="336">
        <f t="shared" si="2"/>
        <v>0.21777777777777776</v>
      </c>
      <c r="K34" s="332">
        <f>K19+K33</f>
        <v>77</v>
      </c>
      <c r="L34" s="336">
        <f t="shared" si="3"/>
        <v>0.3422222222222222</v>
      </c>
      <c r="M34" s="332">
        <f>M19+M33</f>
        <v>45</v>
      </c>
      <c r="N34" s="336">
        <f t="shared" si="6"/>
        <v>0.2</v>
      </c>
      <c r="O34" s="332">
        <f>O19+O33</f>
        <v>6</v>
      </c>
      <c r="P34" s="344">
        <f t="shared" si="4"/>
        <v>0.02666666666666667</v>
      </c>
      <c r="Q34" s="331">
        <f>Q19+Q33</f>
        <v>0</v>
      </c>
      <c r="R34" s="338">
        <f t="shared" si="5"/>
      </c>
      <c r="S34" s="334">
        <f>S19+S33</f>
        <v>223</v>
      </c>
      <c r="T34" s="337">
        <f t="shared" si="0"/>
        <v>0.9911111111111112</v>
      </c>
      <c r="U34" s="361"/>
      <c r="V34" s="340">
        <f>AVERAGE(V6:V18,V20:V32)</f>
        <v>3.996363636363637</v>
      </c>
    </row>
    <row r="35" ht="15.75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</sheetData>
  <sheetProtection selectLockedCells="1"/>
  <mergeCells count="4">
    <mergeCell ref="A1:V1"/>
    <mergeCell ref="A2:V2"/>
    <mergeCell ref="B4:F4"/>
    <mergeCell ref="G4:U4"/>
  </mergeCells>
  <printOptions horizontalCentered="1" verticalCentered="1"/>
  <pageMargins left="0.21" right="0.24" top="0.1968503937007874" bottom="0.2362204724409449" header="0.5118110236220472" footer="0.196850393700787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ADACOM servis</dc:creator>
  <cp:keywords/>
  <dc:description/>
  <cp:lastModifiedBy>Opovo</cp:lastModifiedBy>
  <cp:lastPrinted>2016-09-14T15:36:07Z</cp:lastPrinted>
  <dcterms:created xsi:type="dcterms:W3CDTF">2002-01-17T10:37:17Z</dcterms:created>
  <dcterms:modified xsi:type="dcterms:W3CDTF">2016-10-07T12:05:35Z</dcterms:modified>
  <cp:category/>
  <cp:version/>
  <cp:contentType/>
  <cp:contentStatus/>
</cp:coreProperties>
</file>